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org-my.sharepoint.com/personal/brc_hoornbeeck_nl/Documents/1/Toetsen/"/>
    </mc:Choice>
  </mc:AlternateContent>
  <bookViews>
    <workbookView xWindow="0" yWindow="0" windowWidth="28800" windowHeight="12300"/>
  </bookViews>
  <sheets>
    <sheet name="Toetsplan leerjaar 1" sheetId="3" r:id="rId1"/>
    <sheet name="Toetsplan leerjaar 2" sheetId="2" r:id="rId2"/>
    <sheet name="Toetsplan leerjaar 3" sheetId="1" r:id="rId3"/>
  </sheets>
  <definedNames>
    <definedName name="_xlnm._FilterDatabase" localSheetId="0" hidden="1">'Toetsplan leerjaar 1'!$A$1:$L$102</definedName>
    <definedName name="_xlnm._FilterDatabase" localSheetId="1" hidden="1">'Toetsplan leerjaar 2'!$A$1:$L$74</definedName>
    <definedName name="_xlnm._FilterDatabase" localSheetId="2" hidden="1">'Toetsplan leerjaar 3'!$A$1:$L$33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" i="3" l="1"/>
  <c r="L10" i="3"/>
  <c r="L27" i="3"/>
  <c r="L32" i="3"/>
  <c r="L109" i="3" s="1"/>
  <c r="L42" i="3"/>
  <c r="L48" i="3"/>
  <c r="L50" i="3"/>
  <c r="L53" i="3"/>
  <c r="L56" i="3"/>
  <c r="L68" i="3"/>
  <c r="L78" i="3"/>
  <c r="L87" i="3"/>
  <c r="L91" i="3"/>
  <c r="L98" i="3"/>
  <c r="L104" i="3"/>
  <c r="M106" i="3" s="1"/>
  <c r="L105" i="3"/>
  <c r="M109" i="3" s="1"/>
  <c r="L108" i="3"/>
  <c r="L2" i="2"/>
  <c r="L5" i="2"/>
  <c r="L8" i="2"/>
  <c r="L11" i="2"/>
  <c r="L14" i="2"/>
  <c r="L17" i="2"/>
  <c r="L22" i="2"/>
  <c r="L25" i="2"/>
  <c r="L27" i="2"/>
  <c r="L29" i="2"/>
  <c r="L31" i="2"/>
  <c r="L33" i="2"/>
  <c r="L35" i="2"/>
  <c r="L37" i="2"/>
  <c r="L41" i="2"/>
  <c r="L47" i="2"/>
  <c r="L54" i="2"/>
  <c r="L63" i="2"/>
  <c r="L67" i="2"/>
  <c r="L70" i="2"/>
  <c r="L76" i="2"/>
  <c r="L77" i="2"/>
  <c r="L78" i="2"/>
  <c r="L79" i="2"/>
  <c r="L80" i="2" s="1"/>
  <c r="L2" i="1"/>
  <c r="L9" i="1"/>
  <c r="L14" i="1"/>
  <c r="L19" i="1"/>
  <c r="L22" i="1"/>
  <c r="L25" i="1"/>
  <c r="L28" i="1"/>
  <c r="L30" i="1"/>
  <c r="L35" i="1"/>
  <c r="L37" i="1" s="1"/>
  <c r="L36" i="1"/>
</calcChain>
</file>

<file path=xl/sharedStrings.xml><?xml version="1.0" encoding="utf-8"?>
<sst xmlns="http://schemas.openxmlformats.org/spreadsheetml/2006/main" count="1306" uniqueCount="467">
  <si>
    <t>Aantal punten totaal</t>
  </si>
  <si>
    <t>Aantal punten periode</t>
  </si>
  <si>
    <t>O</t>
  </si>
  <si>
    <t>School</t>
  </si>
  <si>
    <t>Cijfer</t>
  </si>
  <si>
    <t>Integrale opdracht</t>
  </si>
  <si>
    <t>Ethiek</t>
  </si>
  <si>
    <t>Schrijven en presenteren van een essay over een  (maatschappelijk, politiek, medisch of persoonlijk) ethisch thema.</t>
  </si>
  <si>
    <t>Opdracht Christelijke ethiek</t>
  </si>
  <si>
    <t xml:space="preserve">Cijfer </t>
  </si>
  <si>
    <t>Schriftelijk tentamen</t>
  </si>
  <si>
    <t>Reader Christelijke ethiek</t>
  </si>
  <si>
    <t>Christelijke ethiek</t>
  </si>
  <si>
    <t>Reformatorische identiteit</t>
  </si>
  <si>
    <t>Maken van een aantal opdrachten aan de hand van de reader Apologetiek.</t>
  </si>
  <si>
    <t>Apologetiek</t>
  </si>
  <si>
    <t>Schaal: geen</t>
  </si>
  <si>
    <t>Code : E4GD-ETH3</t>
  </si>
  <si>
    <t>Godsdienst/Ethiek lj 3</t>
  </si>
  <si>
    <t>Digitaal tentamen</t>
  </si>
  <si>
    <t>4F</t>
  </si>
  <si>
    <t>Eindtoets 4F</t>
  </si>
  <si>
    <t>Via starttaal 4</t>
  </si>
  <si>
    <t>Code: E4NED3</t>
  </si>
  <si>
    <t>Nederlands lj 3</t>
  </si>
  <si>
    <t>O-V-G</t>
  </si>
  <si>
    <t>Opdrachtenportfolio</t>
  </si>
  <si>
    <t>B1-K2</t>
  </si>
  <si>
    <t>SPL project "the green cube" of anderszins</t>
  </si>
  <si>
    <r>
      <rPr>
        <sz val="10"/>
        <color theme="1"/>
        <rFont val="Calibri"/>
        <family val="2"/>
      </rPr>
      <t>Voorbereiding PvB's</t>
    </r>
    <r>
      <rPr>
        <strike/>
        <sz val="10"/>
        <color theme="1"/>
        <rFont val="Calibri"/>
        <family val="2"/>
      </rPr>
      <t>The Green Cube</t>
    </r>
  </si>
  <si>
    <t>B1-K1</t>
  </si>
  <si>
    <t>SPL project: "Gerritse Solutions"</t>
  </si>
  <si>
    <t>Gerritse Solutions</t>
  </si>
  <si>
    <t>Code: E4PRCOM</t>
  </si>
  <si>
    <t>Projecten commercieel N4 lj3</t>
  </si>
  <si>
    <t>Opdracht (2 onderdelen)</t>
  </si>
  <si>
    <t>Boek Basisboek online marketing van strategie tot conversie</t>
  </si>
  <si>
    <t>NIMA Marketing A - online marketing</t>
  </si>
  <si>
    <t>Code: E4NIMA3</t>
  </si>
  <si>
    <t>NIMA Marketing A N4 lj3</t>
  </si>
  <si>
    <t>Opdracht</t>
  </si>
  <si>
    <t>P4-K1</t>
  </si>
  <si>
    <t>InBusiness Accountmanagement en Analyse; opdracht: 'Analyse van beleid'</t>
  </si>
  <si>
    <t>Accountmanagement 3</t>
  </si>
  <si>
    <t>InBusiness Accountmanagement en Analyse; opdracht: 'kraljic, van matrix naar kubus'</t>
  </si>
  <si>
    <t>Accountmanagement 2</t>
  </si>
  <si>
    <t>Code: E4AC3</t>
  </si>
  <si>
    <t>Accountmanagement N4 lj3</t>
  </si>
  <si>
    <t xml:space="preserve">Boek Social Media Management </t>
  </si>
  <si>
    <t>Marketing 4d</t>
  </si>
  <si>
    <t>Portfolio</t>
  </si>
  <si>
    <t>Marketing 4c</t>
  </si>
  <si>
    <t>Marketing 4b</t>
  </si>
  <si>
    <t>Marketing 4a</t>
  </si>
  <si>
    <t>Code: E4MRK3</t>
  </si>
  <si>
    <t>Marketing N4 lj3</t>
  </si>
  <si>
    <t>Opdrachten online</t>
  </si>
  <si>
    <t>Minimaal 400 punten gehaald - licentie mbo sales expert</t>
  </si>
  <si>
    <t>Sales 8 mbo sales</t>
  </si>
  <si>
    <t>Praktijkopdracht</t>
  </si>
  <si>
    <t>Opdracht "bedrijfsbezoek sales"</t>
  </si>
  <si>
    <t>Sales 8 opdracht</t>
  </si>
  <si>
    <t>Minimaal 300 punten gehaald - licentie mbo sales expert</t>
  </si>
  <si>
    <t>Sales 7 mbo sales</t>
  </si>
  <si>
    <t>VO</t>
  </si>
  <si>
    <t>Mondelinge toets, VO voor B1-K2-W3 en W4</t>
  </si>
  <si>
    <t>Boek Salesvaardigheden</t>
  </si>
  <si>
    <t>Sales 7 toets</t>
  </si>
  <si>
    <t>Code: E4SA3</t>
  </si>
  <si>
    <t>Sales N4 lj3</t>
  </si>
  <si>
    <t xml:space="preserve">School </t>
  </si>
  <si>
    <t xml:space="preserve">Vlog </t>
  </si>
  <si>
    <t>Recht 2</t>
  </si>
  <si>
    <t>E4ABC305</t>
  </si>
  <si>
    <t>Opdracht "managementanalyse bedrijf AEX/Dow Jones"</t>
  </si>
  <si>
    <r>
      <t>Management</t>
    </r>
    <r>
      <rPr>
        <strike/>
        <sz val="10"/>
        <color theme="1"/>
        <rFont val="Calibri"/>
        <family val="2"/>
      </rPr>
      <t xml:space="preserve"> 2</t>
    </r>
  </si>
  <si>
    <t>Schriftelijke toets, VO voor werkproces  P4-K1-W4</t>
  </si>
  <si>
    <t>E4ABC304</t>
  </si>
  <si>
    <t>Boek ‘Management’ en ‘lessenserie’</t>
  </si>
  <si>
    <t>Management 1</t>
  </si>
  <si>
    <t>E4ABC303</t>
  </si>
  <si>
    <t>Opdracht "PvA schrijven"</t>
  </si>
  <si>
    <t>Projectmanagement</t>
  </si>
  <si>
    <t>Schriftelijke toets</t>
  </si>
  <si>
    <t>E4ABC302</t>
  </si>
  <si>
    <t>Reader ‘Projectmanagement’</t>
  </si>
  <si>
    <t>InBusiness ‘Corporate Communicatie’</t>
  </si>
  <si>
    <t>Communicatie 2</t>
  </si>
  <si>
    <t>Code: E4ABC3</t>
  </si>
  <si>
    <t>Algemene beroepsvakken commercieel N4 lj 3</t>
  </si>
  <si>
    <t>Studiepunten</t>
  </si>
  <si>
    <t>K/O</t>
  </si>
  <si>
    <t>Duur</t>
  </si>
  <si>
    <t>Periode</t>
  </si>
  <si>
    <t>Context</t>
  </si>
  <si>
    <t>Schaal</t>
  </si>
  <si>
    <t>Beoordelingsvorm</t>
  </si>
  <si>
    <t>Werkprocessen</t>
  </si>
  <si>
    <t>Toetscode</t>
  </si>
  <si>
    <t>Toetsinhoud</t>
  </si>
  <si>
    <t>Naam toets</t>
  </si>
  <si>
    <t>Cluster</t>
  </si>
  <si>
    <t>Niveau 4</t>
  </si>
  <si>
    <t>E4G2.04</t>
  </si>
  <si>
    <t>Reader: Waar sta je voor? (H. 1, 3, 4, 6 en 7)</t>
  </si>
  <si>
    <t>Waar sta je voor?</t>
  </si>
  <si>
    <t>E3G2.03</t>
  </si>
  <si>
    <t>Maken van een werkstuk over een bedrijfsethisch thema + het professioneel presenteren van dit thema.</t>
  </si>
  <si>
    <t>Bedrijfsethiek (klas 2)</t>
  </si>
  <si>
    <t>E3G2.02</t>
  </si>
  <si>
    <t>Reader De Tien Geboden</t>
  </si>
  <si>
    <t>De Tien Geboden</t>
  </si>
  <si>
    <t>E3G2.01</t>
  </si>
  <si>
    <t>Reader Christen zijn in ‘t zakenleven</t>
  </si>
  <si>
    <t>Christen zijn in ‘t zakenleven</t>
  </si>
  <si>
    <t>Code : E3GD-ETH2</t>
  </si>
  <si>
    <t>Godsdienst/Ethiek lj 2</t>
  </si>
  <si>
    <t>Digitale toets</t>
  </si>
  <si>
    <t>3F</t>
  </si>
  <si>
    <t>H4R004</t>
  </si>
  <si>
    <t>Eindtoets Deviant Verbanden</t>
  </si>
  <si>
    <t>Verbanden 3F</t>
  </si>
  <si>
    <t>2F</t>
  </si>
  <si>
    <t>H2R004</t>
  </si>
  <si>
    <t>Verbanden 2F</t>
  </si>
  <si>
    <t>Code: E4REK2</t>
  </si>
  <si>
    <t>Rekenen lj 2</t>
  </si>
  <si>
    <t>Vaardighedententamen</t>
  </si>
  <si>
    <t>B2</t>
  </si>
  <si>
    <t>DUI103</t>
  </si>
  <si>
    <t>Groepsopdracht 2</t>
  </si>
  <si>
    <t>Toets LP 08</t>
  </si>
  <si>
    <t>B1</t>
  </si>
  <si>
    <t>DUI102</t>
  </si>
  <si>
    <t>Groepsopdracht 1</t>
  </si>
  <si>
    <t>Toets LP 07</t>
  </si>
  <si>
    <t>DUI101</t>
  </si>
  <si>
    <t>K3P3 tm K3P5</t>
  </si>
  <si>
    <t>Toets LP 05</t>
  </si>
  <si>
    <t>Code: E3DUIB1.2</t>
  </si>
  <si>
    <t>Duits lj 2</t>
  </si>
  <si>
    <t>[1]</t>
  </si>
  <si>
    <t>ENG203</t>
  </si>
  <si>
    <t>Progress test 2</t>
  </si>
  <si>
    <t>Market Leader Upper-Int.</t>
  </si>
  <si>
    <t>ENG202</t>
  </si>
  <si>
    <t>Progress test 1</t>
  </si>
  <si>
    <t>Market Leader Upper Int.</t>
  </si>
  <si>
    <t>ENG201</t>
  </si>
  <si>
    <t>Progress test 4</t>
  </si>
  <si>
    <t>Market Leader Intermediate</t>
  </si>
  <si>
    <t>[3]</t>
  </si>
  <si>
    <t>Code: E3ENGB1/B2.2</t>
  </si>
  <si>
    <t>Engels B1/B2 lj 2</t>
  </si>
  <si>
    <t>Indien de student in overleg met de vakdocent kiest voor een hoger niveau, kan onderstaand toetsplan aan de student gekoppeld worden:</t>
  </si>
  <si>
    <t>A2&gt;B1</t>
  </si>
  <si>
    <t>Market Leader Int.</t>
  </si>
  <si>
    <t>Market Leader Pre-Int.</t>
  </si>
  <si>
    <t>Code: E3ENGA2/B1.2</t>
  </si>
  <si>
    <t>Engels A2/B1 lj 2</t>
  </si>
  <si>
    <t>E4N03</t>
  </si>
  <si>
    <t>Selectie van opdrachten uit het boek 3F</t>
  </si>
  <si>
    <t xml:space="preserve">Portfolio 6 – 3F </t>
  </si>
  <si>
    <t>E4N01</t>
  </si>
  <si>
    <t>Eindtoets 3F</t>
  </si>
  <si>
    <t>Via Starttaal 3</t>
  </si>
  <si>
    <t>E3N07</t>
  </si>
  <si>
    <t>Portfolio 5 – 3F</t>
  </si>
  <si>
    <t>portfolio</t>
  </si>
  <si>
    <t>E3N06</t>
  </si>
  <si>
    <t>Portfolio 4 – 3F</t>
  </si>
  <si>
    <t>E3N12</t>
  </si>
  <si>
    <t>Leestekst met vragen</t>
  </si>
  <si>
    <t xml:space="preserve">Lezen 2F </t>
  </si>
  <si>
    <t>E3N08</t>
  </si>
  <si>
    <t>Stijlfiguren, stijlfouten en beeldspraak</t>
  </si>
  <si>
    <t>Stijl en beeldspraak</t>
  </si>
  <si>
    <t>Code: E3NED2</t>
  </si>
  <si>
    <t>Nederlands lj 2</t>
  </si>
  <si>
    <t>O/V</t>
  </si>
  <si>
    <t>JobSurfing.nl evaluatiescan</t>
  </si>
  <si>
    <t>BPV-evaluatie profiel JobSurfing</t>
  </si>
  <si>
    <t>Bedrijf</t>
  </si>
  <si>
    <t>BPV-opdracht</t>
  </si>
  <si>
    <t>Zie BPV-gids</t>
  </si>
  <si>
    <t>Uitgevoerd werk BPV42</t>
  </si>
  <si>
    <t>Werknemersvaardigheden BPV42</t>
  </si>
  <si>
    <t>Opdrachten Itslearning BPV42</t>
  </si>
  <si>
    <t>JobSurfing.nl jobsurfed</t>
  </si>
  <si>
    <t>BPV-voorbereiding profiel JobSurfing</t>
  </si>
  <si>
    <t>Code: E3BPV2</t>
  </si>
  <si>
    <t>BPV lj 2</t>
  </si>
  <si>
    <t>O/V/G</t>
  </si>
  <si>
    <t>SPL project “concurrentie analyse”</t>
  </si>
  <si>
    <t>Concurrentie Analyse</t>
  </si>
  <si>
    <t>SPL project "accountmanager" (of Sportworx)</t>
  </si>
  <si>
    <t>Accountmanager - deel B</t>
  </si>
  <si>
    <t>Accountmanager - deel A</t>
  </si>
  <si>
    <t>Code: E4PRC2</t>
  </si>
  <si>
    <t>Projecten commercieel N4</t>
  </si>
  <si>
    <t>B1-K2-W7</t>
  </si>
  <si>
    <t>E3PRC201</t>
  </si>
  <si>
    <t>SPL project "seo sea"</t>
  </si>
  <si>
    <t>Marketing 3 SEO SEA</t>
  </si>
  <si>
    <t>Code: E3PRC2</t>
  </si>
  <si>
    <t>Projecten commercieel N3/N4</t>
  </si>
  <si>
    <t>B1-K3</t>
  </si>
  <si>
    <t>CRM</t>
  </si>
  <si>
    <t>Service en relatiebeheer 3</t>
  </si>
  <si>
    <t>Code: E4SR2</t>
  </si>
  <si>
    <t>Service en relatiebeheer N4 lj2</t>
  </si>
  <si>
    <t xml:space="preserve">Reader ‘Verstand van de klant’ </t>
  </si>
  <si>
    <t>Service en relatiebeheer 2</t>
  </si>
  <si>
    <t>Code: E3SR2</t>
  </si>
  <si>
    <t>Service en relatiebeheer N3/4 lj2</t>
  </si>
  <si>
    <t>B1-K1/K2/K3</t>
  </si>
  <si>
    <t>Reader ‘E-commerce’ Opdracht ‘website ontwikkelen’</t>
  </si>
  <si>
    <t>Marketing 3</t>
  </si>
  <si>
    <t>Code: E4MRK2</t>
  </si>
  <si>
    <t>Marketing N4 lj2</t>
  </si>
  <si>
    <t>Reader ‘E-commerce’ Opdracht ‘online marketingplan’</t>
  </si>
  <si>
    <t>Code: E3MRK2</t>
  </si>
  <si>
    <t>Marketing N3/4 lj2</t>
  </si>
  <si>
    <t xml:space="preserve">Inbusiness Accountmanagement en analyse; Opdracht ‘accountplan schrijven' </t>
  </si>
  <si>
    <t>Accountmanagement 1</t>
  </si>
  <si>
    <t>Code: E3AC2</t>
  </si>
  <si>
    <t>Accountmanagement N4 lj 2</t>
  </si>
  <si>
    <t>Minimaal 600 punten gehaald - licentie mbo sales gevorderd</t>
  </si>
  <si>
    <t>Sales 6 mbo sales</t>
  </si>
  <si>
    <t>Mondelinge toets</t>
  </si>
  <si>
    <t>Sales 6 opdracht</t>
  </si>
  <si>
    <t>Code: E4SA2</t>
  </si>
  <si>
    <t>Sales N4 lj2</t>
  </si>
  <si>
    <t>B1-K2/K3</t>
  </si>
  <si>
    <t>Minimaal 400 punten gehaald - licentie mbo sales gevorderd</t>
  </si>
  <si>
    <t>Sales 5 mbo sales</t>
  </si>
  <si>
    <t>Minimaal 200 punten gehaald - licentie mbo sales gevorderd</t>
  </si>
  <si>
    <t>Sales 4 mbo sales</t>
  </si>
  <si>
    <t>Vaardigheidstoets tijdens de periode</t>
  </si>
  <si>
    <t>Opdracht elevator pitch</t>
  </si>
  <si>
    <t>Sales 4 opdracht 2</t>
  </si>
  <si>
    <t>Opdracht beurs</t>
  </si>
  <si>
    <t>Sales 4 opdracht 1</t>
  </si>
  <si>
    <t>Code: E3SA2</t>
  </si>
  <si>
    <t>Sales N3/4 lj2</t>
  </si>
  <si>
    <t>Schriftelijke toets, VO voor NIMA-M3 CC - P11</t>
  </si>
  <si>
    <t>E4MC102</t>
  </si>
  <si>
    <t>InBusiness commerciele calculaties</t>
  </si>
  <si>
    <t>Marktonderzoek en calculaties 2</t>
  </si>
  <si>
    <t>E4MC101</t>
  </si>
  <si>
    <t>Reader + opdracht Marktonderzoek</t>
  </si>
  <si>
    <t>Marktonderzoek en calculaties 1</t>
  </si>
  <si>
    <t>Code: E4MC2</t>
  </si>
  <si>
    <t>Marktonderzoek en calculaties N4 lj2</t>
  </si>
  <si>
    <t>E3MC202</t>
  </si>
  <si>
    <t>Verdieping Excel. Commercieële opdracht.</t>
  </si>
  <si>
    <t>Spreadsheetvaardigheden</t>
  </si>
  <si>
    <t>E3MC201</t>
  </si>
  <si>
    <t>InBusiness Elementaire Kennis BE 2 + BV in Balans BE deel 1</t>
  </si>
  <si>
    <t>BE Elementaire kennis 3</t>
  </si>
  <si>
    <t>Code: E3MC2</t>
  </si>
  <si>
    <t>Marktonderzoek en calculaties N3/4 lj1</t>
  </si>
  <si>
    <t xml:space="preserve">Schriftelijke toets </t>
  </si>
  <si>
    <t>E3ABC202</t>
  </si>
  <si>
    <t>Boek Recht in bedrijf</t>
  </si>
  <si>
    <t>Recht 1</t>
  </si>
  <si>
    <t>Schriftelijke toets, VO voor Sales 7 - P10</t>
  </si>
  <si>
    <t>E3ABC201</t>
  </si>
  <si>
    <t>InBusiness Corporate Communicatie</t>
  </si>
  <si>
    <t>Communicatie 1</t>
  </si>
  <si>
    <t>Code: E4ABC2</t>
  </si>
  <si>
    <t>Algemene beroepsvakken commercieel N4 lj 1</t>
  </si>
  <si>
    <t>Reader Zakendoen in Duitsland</t>
  </si>
  <si>
    <t>Zakendoen in Duitsland</t>
  </si>
  <si>
    <t>Reader Zakendoen in Engeland</t>
  </si>
  <si>
    <t>Zakendoen in Engeland</t>
  </si>
  <si>
    <t>Code: E3ABC2</t>
  </si>
  <si>
    <t>Algemene beroepsvakken commercieel N3/4 lj 1</t>
  </si>
  <si>
    <t>E3AKVC202</t>
  </si>
  <si>
    <t>Module 4</t>
  </si>
  <si>
    <t>Sport en bewegen 4</t>
  </si>
  <si>
    <t>E3AKVC201</t>
  </si>
  <si>
    <t>Module 3</t>
  </si>
  <si>
    <t>Sport en bewegen 3</t>
  </si>
  <si>
    <t>Code: E3AKVC2</t>
  </si>
  <si>
    <t>Algemene kennis en vaardigheden N3/4 lj 2</t>
  </si>
  <si>
    <t>1 en 2</t>
  </si>
  <si>
    <t>Maken van opdrachten aan de hand van de reader De Eerste Korinthebrief</t>
  </si>
  <si>
    <t>De eerste Korinthebrief</t>
  </si>
  <si>
    <t>Maken van opdrachten n.a.v. lessenserie Bedrijfsethiek</t>
  </si>
  <si>
    <t>Bedrijfsethiek  (klas 1)</t>
  </si>
  <si>
    <t>Reader In gesprek met andersdenkenden</t>
  </si>
  <si>
    <t>In gesprek met andersdenkenden</t>
  </si>
  <si>
    <t>Reader Het Woord</t>
  </si>
  <si>
    <t>Het Woord</t>
  </si>
  <si>
    <t>Resultaat: geen</t>
  </si>
  <si>
    <t>Code : E3GD-ETH1</t>
  </si>
  <si>
    <t>Godsdienst/Ethiek lj 1</t>
  </si>
  <si>
    <t>Eindtoets Deviant Meten en Meetkunde</t>
  </si>
  <si>
    <t>Meten en Meetkunde 3F</t>
  </si>
  <si>
    <t>Meten en Meetkunde 2F</t>
  </si>
  <si>
    <t>Eindtoets Deviant Verhoudingen</t>
  </si>
  <si>
    <t>Verhoudingen 3F</t>
  </si>
  <si>
    <t>Verhoudingen 2F</t>
  </si>
  <si>
    <t>Eindtoets Deviant Getallen</t>
  </si>
  <si>
    <t>Getallen 3F</t>
  </si>
  <si>
    <t>Getallen 2F</t>
  </si>
  <si>
    <t>Code: E4REK1</t>
  </si>
  <si>
    <t>Rekenen lj 1</t>
  </si>
  <si>
    <t>A2</t>
  </si>
  <si>
    <t>K2P4 tm K3P2</t>
  </si>
  <si>
    <t>Toets LP 04</t>
  </si>
  <si>
    <t>K1P5 tm K2P3</t>
  </si>
  <si>
    <t>Toets LP 02</t>
  </si>
  <si>
    <t>K1P1 tm K1P4</t>
  </si>
  <si>
    <t>Toets LP 01</t>
  </si>
  <si>
    <t>Code: E3DUIA2</t>
  </si>
  <si>
    <t>Duits lj 1</t>
  </si>
  <si>
    <t>Progress test 3</t>
  </si>
  <si>
    <t>Code: E3ENGB1.1</t>
  </si>
  <si>
    <t>Engels B1 lj 1</t>
  </si>
  <si>
    <t>Code: E3ENGA2.1</t>
  </si>
  <si>
    <t>Engels A2 lj 1</t>
  </si>
  <si>
    <t>Standaard wordt onderstaande ontwikkelingsgerichte toetsplan aan de opleiding gekoppeld:</t>
  </si>
  <si>
    <t>Selectie van opdrachten uit het boek 2F</t>
  </si>
  <si>
    <t>Portfolio 3 – 2F</t>
  </si>
  <si>
    <t>Portfolio 2 – 2F</t>
  </si>
  <si>
    <t>Portfolio 1 – 2F</t>
  </si>
  <si>
    <t>Luistertekst met vragen</t>
  </si>
  <si>
    <t>Luisteren  2F</t>
  </si>
  <si>
    <t>Vaardigheden tentamen</t>
  </si>
  <si>
    <t>Keuze uit: discussie, vergadering, verkoopgesprek, klachtgesprek, etc.</t>
  </si>
  <si>
    <t>Gesprekken voeren 2F</t>
  </si>
  <si>
    <t>presentatie</t>
  </si>
  <si>
    <t>Spreken 2F</t>
  </si>
  <si>
    <t>Eindtoets 2F</t>
  </si>
  <si>
    <t>Via Starttaal 2</t>
  </si>
  <si>
    <t>1F</t>
  </si>
  <si>
    <t>Eindtoets 1F</t>
  </si>
  <si>
    <t>Via Starttaal 1</t>
  </si>
  <si>
    <t>Code: E3NED1</t>
  </si>
  <si>
    <t>Nederlands lj 1</t>
  </si>
  <si>
    <t>2.7</t>
  </si>
  <si>
    <t>BPV-uren behaald</t>
  </si>
  <si>
    <t>2.6</t>
  </si>
  <si>
    <t>Uitgevoerd werk BPV41</t>
  </si>
  <si>
    <t>2.5</t>
  </si>
  <si>
    <t>Werknemersvaardigheden BPV41</t>
  </si>
  <si>
    <t>2.4</t>
  </si>
  <si>
    <t>Opdrachten Itslearning BPV41</t>
  </si>
  <si>
    <t>2.3</t>
  </si>
  <si>
    <t>2.2</t>
  </si>
  <si>
    <t>2.1</t>
  </si>
  <si>
    <t>Zie It's Learning / incl. sollicitatietraining</t>
  </si>
  <si>
    <t>BPV-voorbereiding</t>
  </si>
  <si>
    <t>Rekenregel 2: elke toets moet voldoende zijn</t>
  </si>
  <si>
    <t>Rekenregel 1: elke toets heeft weging 1</t>
  </si>
  <si>
    <t>BPV leerjaar 1</t>
  </si>
  <si>
    <t>Praktijk</t>
  </si>
  <si>
    <t>Verslag</t>
  </si>
  <si>
    <t xml:space="preserve">Verslag bedrijfsbezoek/ gastles introductieweek </t>
  </si>
  <si>
    <t>Bedrijfsbezoek</t>
  </si>
  <si>
    <t>Code: E3SLB / BPV1</t>
  </si>
  <si>
    <t>SLB / BPV lj 1</t>
  </si>
  <si>
    <t>B1-K1/K2</t>
  </si>
  <si>
    <t>Plaza challenge</t>
  </si>
  <si>
    <t>SPL project ‘commerciële tijger’ (alternatief SPL project 'outsite')</t>
  </si>
  <si>
    <t>Commerciële tijger (alt. Outsite)</t>
  </si>
  <si>
    <t>Code: E3PRC1</t>
  </si>
  <si>
    <t>Projecten commercieel N3/4 lj 1</t>
  </si>
  <si>
    <t>Lessenserie PREC. Opdracht 'pitch' en 'productpresentaie'</t>
  </si>
  <si>
    <t>Commerciële presentatievaardigheden</t>
  </si>
  <si>
    <t>Boek Timemanagement</t>
  </si>
  <si>
    <t>Timemanagement</t>
  </si>
  <si>
    <t>Code: E3ABC1</t>
  </si>
  <si>
    <t>Reader SR1 - Opdracht 'vergelijkingsonderzoek' en 'mystery guest'</t>
  </si>
  <si>
    <t>Service en Relatiebeheer 1</t>
  </si>
  <si>
    <t>Code: E3SR1</t>
  </si>
  <si>
    <t>Service en relatiebeheer N3/4 lj1</t>
  </si>
  <si>
    <t>Marketing 1c opdracht</t>
  </si>
  <si>
    <t>Boek marketing en communicatie 1 H6 en H7</t>
  </si>
  <si>
    <t>Marketing 1c toets</t>
  </si>
  <si>
    <t>Boek marketing en communicatie 1 H3, H4 en H5</t>
  </si>
  <si>
    <t>Marketing 1b opdracht</t>
  </si>
  <si>
    <t>Marketing 1a opdracht</t>
  </si>
  <si>
    <t>Boek marketing en communicatie 1 H1 en H2</t>
  </si>
  <si>
    <t>Marketing 1a toets</t>
  </si>
  <si>
    <t>Code: E3MRK1</t>
  </si>
  <si>
    <t>Marketing N3/4 lj1</t>
  </si>
  <si>
    <t>Minimaal 900 punten gehaald - licentie STO basis</t>
  </si>
  <si>
    <t>Sales 3 sales trainingen online</t>
  </si>
  <si>
    <t>Opdracht 'Hoe schrijf ik een goede offerte'</t>
  </si>
  <si>
    <t>Sales 3 opdracht</t>
  </si>
  <si>
    <t>Schriftelijke toets, VO voor sales 5 - P7</t>
  </si>
  <si>
    <t>Boek verkoop en relatiebeheer H6 + reader Order- en Offertetraject</t>
  </si>
  <si>
    <t>Sales 3 toets</t>
  </si>
  <si>
    <t>Minimaal 600 punten gehaald - licentie STO basis</t>
  </si>
  <si>
    <t>Sales 2 sales trainingen online</t>
  </si>
  <si>
    <t>Opdracht 'Verkooptechnieken'</t>
  </si>
  <si>
    <t>Sales 2 opdracht</t>
  </si>
  <si>
    <t>Boek verkoop en relatiebeheer H2 en H3</t>
  </si>
  <si>
    <t>Sales 2 toets</t>
  </si>
  <si>
    <t>Minimaal 300 punten gehaald - licentie STO basis</t>
  </si>
  <si>
    <t>Sales 1 sales traningen online</t>
  </si>
  <si>
    <t>Opdracht 'Het verkoopgesprek'</t>
  </si>
  <si>
    <t>Sales 1 opdracht</t>
  </si>
  <si>
    <t>Boek verkoop en relatiebeheer H1 en H5</t>
  </si>
  <si>
    <t>Sales 1 toets</t>
  </si>
  <si>
    <t>Code: E3SA1</t>
  </si>
  <si>
    <t>Sales N3/4 lj1</t>
  </si>
  <si>
    <t>BV in balans, H7 t/m H10</t>
  </si>
  <si>
    <t>BE Elementaire kennis 2</t>
  </si>
  <si>
    <t>Schriftelijke toets + opdracht</t>
  </si>
  <si>
    <t>BV in balans, H2 t/m H5</t>
  </si>
  <si>
    <t>BE Elementaire kennis toets / opdracht (25%)</t>
  </si>
  <si>
    <t>BV in balans Statistiek, hele boek</t>
  </si>
  <si>
    <t>Statistiek</t>
  </si>
  <si>
    <t>BV in balans Rekenvaardigheid, hele boek</t>
  </si>
  <si>
    <t>Rekenvaardigheid</t>
  </si>
  <si>
    <t>Code: E3MC1</t>
  </si>
  <si>
    <t>Digitale toets.</t>
  </si>
  <si>
    <t xml:space="preserve"> Voorwaardelijk voor start BPV periode 6</t>
  </si>
  <si>
    <t>3.02</t>
  </si>
  <si>
    <t>ECDL Online Samenwerken</t>
  </si>
  <si>
    <t>Online Samenwerken</t>
  </si>
  <si>
    <t>3.01</t>
  </si>
  <si>
    <t>ECDL Digiveiligheid. Verlaagde cesuur van 70%.</t>
  </si>
  <si>
    <t>Digiveiligheid</t>
  </si>
  <si>
    <t>Rekenregel 2: het studiepunt is behaald wanneer alle toetsen behaald zijn</t>
  </si>
  <si>
    <t>ECDL 3</t>
  </si>
  <si>
    <t>2.02</t>
  </si>
  <si>
    <t>ECDL Computer Essentials</t>
  </si>
  <si>
    <t>Computer Essentials</t>
  </si>
  <si>
    <t>2.01</t>
  </si>
  <si>
    <t>ECDL Tekstverwerken</t>
  </si>
  <si>
    <t>Tekstverwerken</t>
  </si>
  <si>
    <t>ECDL 2</t>
  </si>
  <si>
    <t>1.03</t>
  </si>
  <si>
    <t>ECDL Spreadsheets</t>
  </si>
  <si>
    <t>Spreadsheets</t>
  </si>
  <si>
    <t>1.02</t>
  </si>
  <si>
    <t>ECDL Online Essentials</t>
  </si>
  <si>
    <t xml:space="preserve">Online Essentials </t>
  </si>
  <si>
    <t>1.01</t>
  </si>
  <si>
    <t>ECDL Presentaties</t>
  </si>
  <si>
    <t>Presentaties</t>
  </si>
  <si>
    <t>ECDL 1</t>
  </si>
  <si>
    <t>Code: E4ECDL</t>
  </si>
  <si>
    <t>ECDL</t>
  </si>
  <si>
    <t>Vaardigheidstoets</t>
  </si>
  <si>
    <t>Module 2</t>
  </si>
  <si>
    <t>Sport en bewegen 2</t>
  </si>
  <si>
    <t>Module 1</t>
  </si>
  <si>
    <t>Sport en bewegen 1</t>
  </si>
  <si>
    <t>Boek Economie en Recht H 7 t/m 11</t>
  </si>
  <si>
    <t>Algemene Economie 2</t>
  </si>
  <si>
    <t>Boek Economie en Recht H 1 t/m 6</t>
  </si>
  <si>
    <t>Algemene Economie 1</t>
  </si>
  <si>
    <t>Vaardigheidstoets tijdens P2</t>
  </si>
  <si>
    <t>Lessenserie Presenteren</t>
  </si>
  <si>
    <t>Presentatievaardigheden</t>
  </si>
  <si>
    <t>Prakijkopdracht via belcentrum SPL</t>
  </si>
  <si>
    <t>Telefoneren praktijk</t>
  </si>
  <si>
    <t>Theorie uit de reader Telefoneren</t>
  </si>
  <si>
    <t>Telefoneren theorie</t>
  </si>
  <si>
    <t>Code: E3AKV1</t>
  </si>
  <si>
    <t>Algemene kennis en vaardigheden N3/4 lj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</si>
</sst>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trike/>
      <sz val="10"/>
      <color theme="1"/>
      <name val="Calibri"/>
      <family val="2"/>
    </font>
    <font>
      <b/>
      <strike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 (Hoofdtekst)_x0000_"/>
    </font>
    <font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A6A6A6"/>
        <bgColor indexed="64"/>
      </patternFill>
    </fill>
    <fill>
      <patternFill patternType="lightGray">
        <bgColor rgb="FFBFBFBF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lightGray">
        <bgColor theme="0" tint="-0.24997711111789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vertical="center"/>
    </xf>
    <xf numFmtId="0" fontId="5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vertical="center"/>
    </xf>
    <xf numFmtId="0" fontId="2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vertical="center" wrapText="1"/>
    </xf>
    <xf numFmtId="0" fontId="6" fillId="5" borderId="0" xfId="0" applyFont="1" applyFill="1" applyBorder="1" applyAlignment="1">
      <alignment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left" vertical="center"/>
    </xf>
    <xf numFmtId="0" fontId="6" fillId="5" borderId="0" xfId="0" applyFont="1" applyFill="1" applyBorder="1" applyAlignment="1">
      <alignment vertical="center" wrapText="1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5" fillId="5" borderId="0" xfId="0" applyFont="1" applyFill="1" applyBorder="1" applyAlignment="1">
      <alignment vertical="center" wrapText="1"/>
    </xf>
    <xf numFmtId="0" fontId="7" fillId="5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 wrapText="1"/>
    </xf>
    <xf numFmtId="0" fontId="8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0" fillId="0" borderId="0" xfId="0" applyFont="1"/>
    <xf numFmtId="0" fontId="9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0" fontId="11" fillId="0" borderId="0" xfId="0" applyFont="1" applyAlignment="1">
      <alignment horizontal="left"/>
    </xf>
    <xf numFmtId="0" fontId="2" fillId="6" borderId="0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6" borderId="0" xfId="0" applyFont="1" applyFill="1" applyBorder="1" applyAlignment="1">
      <alignment horizontal="center" vertical="center"/>
    </xf>
    <xf numFmtId="0" fontId="12" fillId="5" borderId="0" xfId="0" applyFont="1" applyFill="1" applyBorder="1" applyAlignment="1">
      <alignment horizontal="center" vertical="center"/>
    </xf>
    <xf numFmtId="0" fontId="13" fillId="5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7" borderId="0" xfId="0" applyFont="1" applyFill="1" applyBorder="1" applyAlignment="1">
      <alignment horizontal="center" vertical="center"/>
    </xf>
    <xf numFmtId="0" fontId="0" fillId="0" borderId="0" xfId="0" applyBorder="1" applyAlignme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5" borderId="0" xfId="0" applyFont="1" applyFill="1" applyAlignment="1">
      <alignment vertical="center" wrapText="1"/>
    </xf>
    <xf numFmtId="0" fontId="12" fillId="5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quotePrefix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13"/>
  <sheetViews>
    <sheetView tabSelected="1" zoomScale="120" zoomScaleNormal="120" workbookViewId="0">
      <pane ySplit="1" topLeftCell="A2" activePane="bottomLeft" state="frozen"/>
      <selection pane="bottomLeft" activeCell="C39" sqref="C39"/>
    </sheetView>
  </sheetViews>
  <sheetFormatPr defaultColWidth="8.85546875" defaultRowHeight="15"/>
  <cols>
    <col min="1" max="1" width="4.140625" customWidth="1"/>
    <col min="2" max="2" width="31.42578125" customWidth="1"/>
    <col min="3" max="3" width="47.42578125" style="3" bestFit="1" customWidth="1"/>
    <col min="4" max="4" width="12.140625" style="2" bestFit="1" customWidth="1"/>
    <col min="5" max="5" width="33.42578125" bestFit="1" customWidth="1"/>
    <col min="6" max="6" width="24.85546875" customWidth="1"/>
    <col min="7" max="7" width="5.5703125" bestFit="1" customWidth="1"/>
    <col min="8" max="8" width="7.42578125" bestFit="1" customWidth="1"/>
    <col min="9" max="9" width="7.140625" style="1" bestFit="1" customWidth="1"/>
    <col min="10" max="10" width="4.85546875" style="1" bestFit="1" customWidth="1"/>
    <col min="11" max="11" width="4.140625" style="1" bestFit="1" customWidth="1"/>
    <col min="12" max="12" width="12.42578125" bestFit="1" customWidth="1"/>
    <col min="13" max="13" width="10.5703125" bestFit="1" customWidth="1"/>
  </cols>
  <sheetData>
    <row r="1" spans="1:12">
      <c r="A1" s="43" t="s">
        <v>101</v>
      </c>
      <c r="B1" s="20" t="s">
        <v>100</v>
      </c>
      <c r="C1" s="42" t="s">
        <v>99</v>
      </c>
      <c r="D1" s="41" t="s">
        <v>98</v>
      </c>
      <c r="E1" s="20" t="s">
        <v>97</v>
      </c>
      <c r="F1" s="20" t="s">
        <v>96</v>
      </c>
      <c r="G1" s="20" t="s">
        <v>95</v>
      </c>
      <c r="H1" s="20" t="s">
        <v>94</v>
      </c>
      <c r="I1" s="40" t="s">
        <v>93</v>
      </c>
      <c r="J1" s="40" t="s">
        <v>92</v>
      </c>
      <c r="K1" s="40" t="s">
        <v>91</v>
      </c>
      <c r="L1" s="40" t="s">
        <v>90</v>
      </c>
    </row>
    <row r="2" spans="1:12">
      <c r="A2" s="22" t="s">
        <v>466</v>
      </c>
      <c r="B2" s="22"/>
      <c r="C2" s="35"/>
      <c r="D2" s="34" t="s">
        <v>465</v>
      </c>
      <c r="E2" s="22"/>
      <c r="F2" s="22"/>
      <c r="G2" s="22" t="s">
        <v>16</v>
      </c>
      <c r="H2" s="22"/>
      <c r="I2" s="33"/>
      <c r="J2" s="33"/>
      <c r="K2" s="33" t="s">
        <v>2</v>
      </c>
      <c r="L2" s="33">
        <f>SUM(L3:L9)</f>
        <v>7</v>
      </c>
    </row>
    <row r="3" spans="1:12">
      <c r="B3" s="12" t="s">
        <v>464</v>
      </c>
      <c r="C3" s="14" t="s">
        <v>463</v>
      </c>
      <c r="D3" s="13">
        <v>1</v>
      </c>
      <c r="E3" s="12"/>
      <c r="F3" s="12" t="s">
        <v>83</v>
      </c>
      <c r="G3" s="12" t="s">
        <v>4</v>
      </c>
      <c r="H3" s="12" t="s">
        <v>3</v>
      </c>
      <c r="I3" s="10">
        <v>2</v>
      </c>
      <c r="J3" s="10">
        <v>60</v>
      </c>
      <c r="K3" s="10" t="s">
        <v>2</v>
      </c>
      <c r="L3" s="10">
        <v>1</v>
      </c>
    </row>
    <row r="4" spans="1:12">
      <c r="B4" s="12" t="s">
        <v>462</v>
      </c>
      <c r="C4" s="14" t="s">
        <v>461</v>
      </c>
      <c r="D4" s="13">
        <v>2</v>
      </c>
      <c r="E4" s="12"/>
      <c r="F4" s="12" t="s">
        <v>59</v>
      </c>
      <c r="G4" s="12" t="s">
        <v>25</v>
      </c>
      <c r="H4" s="12" t="s">
        <v>3</v>
      </c>
      <c r="I4" s="10">
        <v>2</v>
      </c>
      <c r="J4" s="10"/>
      <c r="K4" s="10" t="s">
        <v>2</v>
      </c>
      <c r="L4" s="10">
        <v>1</v>
      </c>
    </row>
    <row r="5" spans="1:12">
      <c r="B5" s="12" t="s">
        <v>460</v>
      </c>
      <c r="C5" s="14" t="s">
        <v>459</v>
      </c>
      <c r="D5" s="13">
        <v>3</v>
      </c>
      <c r="E5" s="12"/>
      <c r="F5" s="12" t="s">
        <v>458</v>
      </c>
      <c r="G5" s="12" t="s">
        <v>4</v>
      </c>
      <c r="H5" s="12" t="s">
        <v>3</v>
      </c>
      <c r="I5" s="10">
        <v>2</v>
      </c>
      <c r="J5" s="10"/>
      <c r="K5" s="10" t="s">
        <v>2</v>
      </c>
      <c r="L5" s="10">
        <v>1</v>
      </c>
    </row>
    <row r="6" spans="1:12">
      <c r="B6" s="12" t="s">
        <v>457</v>
      </c>
      <c r="C6" s="14" t="s">
        <v>456</v>
      </c>
      <c r="D6" s="13">
        <v>4</v>
      </c>
      <c r="E6" s="12"/>
      <c r="F6" s="12" t="s">
        <v>83</v>
      </c>
      <c r="G6" s="12" t="s">
        <v>4</v>
      </c>
      <c r="H6" s="12" t="s">
        <v>3</v>
      </c>
      <c r="I6" s="10">
        <v>1</v>
      </c>
      <c r="J6" s="10">
        <v>100</v>
      </c>
      <c r="K6" s="10" t="s">
        <v>2</v>
      </c>
      <c r="L6" s="10">
        <v>1</v>
      </c>
    </row>
    <row r="7" spans="1:12">
      <c r="B7" s="12" t="s">
        <v>455</v>
      </c>
      <c r="C7" s="14" t="s">
        <v>454</v>
      </c>
      <c r="D7" s="13">
        <v>5</v>
      </c>
      <c r="E7" s="12"/>
      <c r="F7" s="12" t="s">
        <v>83</v>
      </c>
      <c r="G7" s="12" t="s">
        <v>4</v>
      </c>
      <c r="H7" s="12" t="s">
        <v>3</v>
      </c>
      <c r="I7" s="10">
        <v>2</v>
      </c>
      <c r="J7" s="10">
        <v>100</v>
      </c>
      <c r="K7" s="10" t="s">
        <v>2</v>
      </c>
      <c r="L7" s="10">
        <v>1</v>
      </c>
    </row>
    <row r="8" spans="1:12">
      <c r="B8" s="12" t="s">
        <v>453</v>
      </c>
      <c r="C8" s="14" t="s">
        <v>452</v>
      </c>
      <c r="D8" s="13">
        <v>6</v>
      </c>
      <c r="E8" s="12"/>
      <c r="F8" s="12" t="s">
        <v>449</v>
      </c>
      <c r="G8" s="12" t="s">
        <v>25</v>
      </c>
      <c r="H8" s="12" t="s">
        <v>3</v>
      </c>
      <c r="I8" s="10">
        <v>2</v>
      </c>
      <c r="J8" s="10"/>
      <c r="K8" s="10" t="s">
        <v>2</v>
      </c>
      <c r="L8" s="10">
        <v>1</v>
      </c>
    </row>
    <row r="9" spans="1:12">
      <c r="B9" s="12" t="s">
        <v>451</v>
      </c>
      <c r="C9" s="14" t="s">
        <v>450</v>
      </c>
      <c r="D9" s="13">
        <v>7</v>
      </c>
      <c r="E9" s="12"/>
      <c r="F9" s="12" t="s">
        <v>449</v>
      </c>
      <c r="G9" s="12" t="s">
        <v>25</v>
      </c>
      <c r="H9" s="12" t="s">
        <v>3</v>
      </c>
      <c r="I9" s="10">
        <v>4</v>
      </c>
      <c r="J9" s="10"/>
      <c r="K9" s="10" t="s">
        <v>2</v>
      </c>
      <c r="L9" s="10">
        <v>1</v>
      </c>
    </row>
    <row r="10" spans="1:12" ht="15" customHeight="1">
      <c r="A10" s="22" t="s">
        <v>448</v>
      </c>
      <c r="B10" s="22"/>
      <c r="C10" s="35"/>
      <c r="D10" s="34" t="s">
        <v>447</v>
      </c>
      <c r="E10" s="22"/>
      <c r="F10" s="22"/>
      <c r="G10" s="22" t="s">
        <v>16</v>
      </c>
      <c r="H10" s="22"/>
      <c r="I10" s="33"/>
      <c r="J10" s="33"/>
      <c r="K10" s="33" t="s">
        <v>64</v>
      </c>
      <c r="L10" s="33">
        <f>SUM(L11:L26)</f>
        <v>3</v>
      </c>
    </row>
    <row r="11" spans="1:12">
      <c r="B11" s="12" t="s">
        <v>446</v>
      </c>
      <c r="C11" s="14"/>
      <c r="D11" s="96">
        <v>1</v>
      </c>
      <c r="E11" s="14"/>
      <c r="F11" s="14"/>
      <c r="G11" s="14" t="s">
        <v>4</v>
      </c>
      <c r="H11" s="14"/>
      <c r="I11" s="89">
        <v>1</v>
      </c>
      <c r="J11" s="89"/>
      <c r="K11" s="89" t="s">
        <v>64</v>
      </c>
      <c r="L11" s="89">
        <v>1</v>
      </c>
    </row>
    <row r="12" spans="1:12" ht="15" customHeight="1">
      <c r="B12" s="95" t="s">
        <v>356</v>
      </c>
      <c r="C12" s="92"/>
      <c r="D12" s="94"/>
      <c r="E12" s="92"/>
      <c r="F12" s="92"/>
      <c r="G12" s="92"/>
      <c r="H12" s="92"/>
      <c r="I12" s="93"/>
      <c r="J12" s="93"/>
      <c r="K12" s="93"/>
      <c r="L12" s="92"/>
    </row>
    <row r="13" spans="1:12" ht="15" customHeight="1">
      <c r="B13" s="95" t="s">
        <v>428</v>
      </c>
      <c r="C13" s="92"/>
      <c r="D13" s="94"/>
      <c r="E13" s="92"/>
      <c r="F13" s="92"/>
      <c r="G13" s="92"/>
      <c r="H13" s="92"/>
      <c r="I13" s="93"/>
      <c r="J13" s="93"/>
      <c r="K13" s="93"/>
      <c r="L13" s="92"/>
    </row>
    <row r="14" spans="1:12">
      <c r="B14" s="82" t="s">
        <v>445</v>
      </c>
      <c r="C14" s="84" t="s">
        <v>444</v>
      </c>
      <c r="D14" s="91" t="s">
        <v>443</v>
      </c>
      <c r="E14" s="82" t="s">
        <v>421</v>
      </c>
      <c r="F14" s="82" t="s">
        <v>420</v>
      </c>
      <c r="G14" s="84" t="s">
        <v>4</v>
      </c>
      <c r="H14" s="84" t="s">
        <v>3</v>
      </c>
      <c r="I14" s="90">
        <v>1</v>
      </c>
      <c r="J14" s="90">
        <v>50</v>
      </c>
      <c r="K14" s="90" t="s">
        <v>64</v>
      </c>
      <c r="L14" s="89"/>
    </row>
    <row r="15" spans="1:12">
      <c r="B15" s="82" t="s">
        <v>442</v>
      </c>
      <c r="C15" s="84" t="s">
        <v>441</v>
      </c>
      <c r="D15" s="91" t="s">
        <v>440</v>
      </c>
      <c r="E15" s="82" t="s">
        <v>421</v>
      </c>
      <c r="F15" s="82" t="s">
        <v>420</v>
      </c>
      <c r="G15" s="84" t="s">
        <v>4</v>
      </c>
      <c r="H15" s="84" t="s">
        <v>3</v>
      </c>
      <c r="I15" s="90">
        <v>1</v>
      </c>
      <c r="J15" s="90">
        <v>50</v>
      </c>
      <c r="K15" s="90" t="s">
        <v>64</v>
      </c>
      <c r="L15" s="89"/>
    </row>
    <row r="16" spans="1:12">
      <c r="B16" s="82" t="s">
        <v>439</v>
      </c>
      <c r="C16" s="84" t="s">
        <v>438</v>
      </c>
      <c r="D16" s="91" t="s">
        <v>437</v>
      </c>
      <c r="E16" s="82" t="s">
        <v>421</v>
      </c>
      <c r="F16" s="82" t="s">
        <v>420</v>
      </c>
      <c r="G16" s="84" t="s">
        <v>4</v>
      </c>
      <c r="H16" s="84" t="s">
        <v>3</v>
      </c>
      <c r="I16" s="90">
        <v>1</v>
      </c>
      <c r="J16" s="90">
        <v>50</v>
      </c>
      <c r="K16" s="90" t="s">
        <v>64</v>
      </c>
      <c r="L16" s="89"/>
    </row>
    <row r="17" spans="1:12">
      <c r="B17" s="12" t="s">
        <v>436</v>
      </c>
      <c r="C17" s="14"/>
      <c r="D17" s="96">
        <v>2</v>
      </c>
      <c r="E17" s="97"/>
      <c r="F17" s="14"/>
      <c r="G17" s="14" t="s">
        <v>4</v>
      </c>
      <c r="H17" s="14"/>
      <c r="I17" s="89">
        <v>2</v>
      </c>
      <c r="J17" s="89"/>
      <c r="K17" s="89" t="s">
        <v>64</v>
      </c>
      <c r="L17" s="89">
        <v>1</v>
      </c>
    </row>
    <row r="18" spans="1:12" ht="15" customHeight="1">
      <c r="B18" s="95" t="s">
        <v>356</v>
      </c>
      <c r="C18" s="92"/>
      <c r="D18" s="94"/>
      <c r="E18" s="92"/>
      <c r="F18" s="92"/>
      <c r="G18" s="92"/>
      <c r="H18" s="92"/>
      <c r="I18" s="93"/>
      <c r="J18" s="93"/>
      <c r="K18" s="93"/>
      <c r="L18" s="92"/>
    </row>
    <row r="19" spans="1:12" ht="15" customHeight="1">
      <c r="B19" s="95" t="s">
        <v>428</v>
      </c>
      <c r="C19" s="92"/>
      <c r="D19" s="94"/>
      <c r="E19" s="92"/>
      <c r="F19" s="92"/>
      <c r="G19" s="92"/>
      <c r="H19" s="92"/>
      <c r="I19" s="93"/>
      <c r="J19" s="93"/>
      <c r="K19" s="93"/>
      <c r="L19" s="92"/>
    </row>
    <row r="20" spans="1:12">
      <c r="B20" s="82" t="s">
        <v>435</v>
      </c>
      <c r="C20" s="84" t="s">
        <v>434</v>
      </c>
      <c r="D20" s="91" t="s">
        <v>433</v>
      </c>
      <c r="E20" s="82" t="s">
        <v>421</v>
      </c>
      <c r="F20" s="82" t="s">
        <v>420</v>
      </c>
      <c r="G20" s="84" t="s">
        <v>4</v>
      </c>
      <c r="H20" s="84" t="s">
        <v>3</v>
      </c>
      <c r="I20" s="90">
        <v>2</v>
      </c>
      <c r="J20" s="90">
        <v>50</v>
      </c>
      <c r="K20" s="90" t="s">
        <v>64</v>
      </c>
      <c r="L20" s="89"/>
    </row>
    <row r="21" spans="1:12">
      <c r="B21" s="82" t="s">
        <v>432</v>
      </c>
      <c r="C21" s="84" t="s">
        <v>431</v>
      </c>
      <c r="D21" s="91" t="s">
        <v>430</v>
      </c>
      <c r="E21" s="82" t="s">
        <v>421</v>
      </c>
      <c r="F21" s="82" t="s">
        <v>420</v>
      </c>
      <c r="G21" s="84" t="s">
        <v>4</v>
      </c>
      <c r="H21" s="84" t="s">
        <v>3</v>
      </c>
      <c r="I21" s="90">
        <v>2</v>
      </c>
      <c r="J21" s="90">
        <v>50</v>
      </c>
      <c r="K21" s="90" t="s">
        <v>64</v>
      </c>
      <c r="L21" s="89"/>
    </row>
    <row r="22" spans="1:12">
      <c r="B22" s="12" t="s">
        <v>429</v>
      </c>
      <c r="C22" s="14"/>
      <c r="D22" s="96">
        <v>3</v>
      </c>
      <c r="E22" s="14"/>
      <c r="F22" s="14"/>
      <c r="G22" s="14" t="s">
        <v>4</v>
      </c>
      <c r="H22" s="14"/>
      <c r="I22" s="89">
        <v>4</v>
      </c>
      <c r="J22" s="89"/>
      <c r="K22" s="89" t="s">
        <v>64</v>
      </c>
      <c r="L22" s="89">
        <v>1</v>
      </c>
    </row>
    <row r="23" spans="1:12" ht="15" customHeight="1">
      <c r="B23" s="95" t="s">
        <v>356</v>
      </c>
      <c r="C23" s="92"/>
      <c r="D23" s="94"/>
      <c r="E23" s="92"/>
      <c r="F23" s="92"/>
      <c r="G23" s="92"/>
      <c r="H23" s="92"/>
      <c r="I23" s="93"/>
      <c r="J23" s="93"/>
      <c r="K23" s="93"/>
      <c r="L23" s="92"/>
    </row>
    <row r="24" spans="1:12" ht="15" customHeight="1">
      <c r="B24" s="95" t="s">
        <v>428</v>
      </c>
      <c r="C24" s="92"/>
      <c r="D24" s="94"/>
      <c r="E24" s="92"/>
      <c r="F24" s="92"/>
      <c r="G24" s="92"/>
      <c r="H24" s="92"/>
      <c r="I24" s="93"/>
      <c r="J24" s="93"/>
      <c r="K24" s="93"/>
      <c r="L24" s="92"/>
    </row>
    <row r="25" spans="1:12">
      <c r="B25" s="82" t="s">
        <v>427</v>
      </c>
      <c r="C25" s="84" t="s">
        <v>426</v>
      </c>
      <c r="D25" s="91" t="s">
        <v>425</v>
      </c>
      <c r="E25" s="82" t="s">
        <v>421</v>
      </c>
      <c r="F25" s="82" t="s">
        <v>420</v>
      </c>
      <c r="G25" s="84" t="s">
        <v>4</v>
      </c>
      <c r="H25" s="84" t="s">
        <v>3</v>
      </c>
      <c r="I25" s="90">
        <v>4</v>
      </c>
      <c r="J25" s="90">
        <v>50</v>
      </c>
      <c r="K25" s="90" t="s">
        <v>64</v>
      </c>
      <c r="L25" s="89"/>
    </row>
    <row r="26" spans="1:12">
      <c r="B26" s="82" t="s">
        <v>424</v>
      </c>
      <c r="C26" s="84" t="s">
        <v>423</v>
      </c>
      <c r="D26" s="91" t="s">
        <v>422</v>
      </c>
      <c r="E26" s="82" t="s">
        <v>421</v>
      </c>
      <c r="F26" s="82" t="s">
        <v>420</v>
      </c>
      <c r="G26" s="84" t="s">
        <v>4</v>
      </c>
      <c r="H26" s="84" t="s">
        <v>3</v>
      </c>
      <c r="I26" s="90">
        <v>4</v>
      </c>
      <c r="J26" s="90">
        <v>50</v>
      </c>
      <c r="K26" s="90" t="s">
        <v>64</v>
      </c>
      <c r="L26" s="89"/>
    </row>
    <row r="27" spans="1:12" ht="15" customHeight="1">
      <c r="A27" s="22" t="s">
        <v>261</v>
      </c>
      <c r="B27" s="22"/>
      <c r="C27" s="35"/>
      <c r="D27" s="34" t="s">
        <v>419</v>
      </c>
      <c r="E27" s="22"/>
      <c r="F27" s="22"/>
      <c r="G27" s="22" t="s">
        <v>16</v>
      </c>
      <c r="H27" s="22"/>
      <c r="I27" s="33"/>
      <c r="J27" s="33"/>
      <c r="K27" s="33" t="s">
        <v>2</v>
      </c>
      <c r="L27" s="33">
        <f>SUM(L28:L31)</f>
        <v>7</v>
      </c>
    </row>
    <row r="28" spans="1:12">
      <c r="B28" s="12" t="s">
        <v>418</v>
      </c>
      <c r="C28" s="14" t="s">
        <v>417</v>
      </c>
      <c r="D28" s="13">
        <v>1</v>
      </c>
      <c r="E28" s="12" t="s">
        <v>27</v>
      </c>
      <c r="F28" s="12" t="s">
        <v>83</v>
      </c>
      <c r="G28" s="12" t="s">
        <v>4</v>
      </c>
      <c r="H28" s="12" t="s">
        <v>3</v>
      </c>
      <c r="I28" s="10">
        <v>1</v>
      </c>
      <c r="J28" s="10">
        <v>75</v>
      </c>
      <c r="K28" s="10" t="s">
        <v>2</v>
      </c>
      <c r="L28" s="10">
        <v>2</v>
      </c>
    </row>
    <row r="29" spans="1:12">
      <c r="B29" s="12" t="s">
        <v>416</v>
      </c>
      <c r="C29" s="14" t="s">
        <v>415</v>
      </c>
      <c r="D29" s="13">
        <v>2</v>
      </c>
      <c r="E29" s="12" t="s">
        <v>27</v>
      </c>
      <c r="F29" s="12" t="s">
        <v>83</v>
      </c>
      <c r="G29" s="12" t="s">
        <v>4</v>
      </c>
      <c r="H29" s="12" t="s">
        <v>3</v>
      </c>
      <c r="I29" s="10">
        <v>2</v>
      </c>
      <c r="J29" s="10">
        <v>90</v>
      </c>
      <c r="K29" s="10" t="s">
        <v>2</v>
      </c>
      <c r="L29" s="10">
        <v>1</v>
      </c>
    </row>
    <row r="30" spans="1:12">
      <c r="B30" s="12" t="s">
        <v>414</v>
      </c>
      <c r="C30" s="14" t="s">
        <v>413</v>
      </c>
      <c r="D30" s="13">
        <v>3</v>
      </c>
      <c r="E30" s="12" t="s">
        <v>27</v>
      </c>
      <c r="F30" s="12" t="s">
        <v>412</v>
      </c>
      <c r="G30" s="12" t="s">
        <v>4</v>
      </c>
      <c r="H30" s="12" t="s">
        <v>3</v>
      </c>
      <c r="I30" s="10">
        <v>2</v>
      </c>
      <c r="J30" s="10">
        <v>90</v>
      </c>
      <c r="K30" s="10" t="s">
        <v>2</v>
      </c>
      <c r="L30" s="10">
        <v>2</v>
      </c>
    </row>
    <row r="31" spans="1:12">
      <c r="B31" s="12" t="s">
        <v>411</v>
      </c>
      <c r="C31" s="14" t="s">
        <v>410</v>
      </c>
      <c r="D31" s="13">
        <v>4</v>
      </c>
      <c r="E31" s="12" t="s">
        <v>27</v>
      </c>
      <c r="F31" s="12" t="s">
        <v>83</v>
      </c>
      <c r="G31" s="12" t="s">
        <v>4</v>
      </c>
      <c r="H31" s="12" t="s">
        <v>3</v>
      </c>
      <c r="I31" s="10">
        <v>4</v>
      </c>
      <c r="J31" s="10">
        <v>90</v>
      </c>
      <c r="K31" s="10" t="s">
        <v>2</v>
      </c>
      <c r="L31" s="10">
        <v>2</v>
      </c>
    </row>
    <row r="32" spans="1:12" ht="15" customHeight="1">
      <c r="A32" s="22" t="s">
        <v>409</v>
      </c>
      <c r="B32" s="22"/>
      <c r="C32" s="35"/>
      <c r="D32" s="34" t="s">
        <v>408</v>
      </c>
      <c r="E32" s="22"/>
      <c r="F32" s="22"/>
      <c r="G32" s="22" t="s">
        <v>16</v>
      </c>
      <c r="H32" s="22"/>
      <c r="I32" s="33"/>
      <c r="J32" s="33"/>
      <c r="K32" s="33" t="s">
        <v>2</v>
      </c>
      <c r="L32" s="33">
        <f>SUM(L33:L41)</f>
        <v>11</v>
      </c>
    </row>
    <row r="33" spans="1:12">
      <c r="B33" s="12" t="s">
        <v>407</v>
      </c>
      <c r="C33" s="14" t="s">
        <v>406</v>
      </c>
      <c r="D33" s="13">
        <v>1</v>
      </c>
      <c r="E33" s="12" t="s">
        <v>233</v>
      </c>
      <c r="F33" s="12" t="s">
        <v>83</v>
      </c>
      <c r="G33" s="12" t="s">
        <v>4</v>
      </c>
      <c r="H33" s="12" t="s">
        <v>3</v>
      </c>
      <c r="I33" s="10">
        <v>1</v>
      </c>
      <c r="J33" s="10">
        <v>75</v>
      </c>
      <c r="K33" s="10" t="s">
        <v>2</v>
      </c>
      <c r="L33" s="10">
        <v>2</v>
      </c>
    </row>
    <row r="34" spans="1:12">
      <c r="B34" s="12" t="s">
        <v>405</v>
      </c>
      <c r="C34" s="88" t="s">
        <v>404</v>
      </c>
      <c r="D34" s="13">
        <v>2</v>
      </c>
      <c r="E34" s="12" t="s">
        <v>233</v>
      </c>
      <c r="F34" s="12" t="s">
        <v>40</v>
      </c>
      <c r="G34" s="12" t="s">
        <v>4</v>
      </c>
      <c r="H34" s="12" t="s">
        <v>3</v>
      </c>
      <c r="I34" s="10">
        <v>1</v>
      </c>
      <c r="J34" s="10"/>
      <c r="K34" s="10" t="s">
        <v>2</v>
      </c>
      <c r="L34" s="10">
        <v>1</v>
      </c>
    </row>
    <row r="35" spans="1:12">
      <c r="B35" s="12" t="s">
        <v>403</v>
      </c>
      <c r="C35" s="14" t="s">
        <v>402</v>
      </c>
      <c r="D35" s="13">
        <v>3</v>
      </c>
      <c r="E35" s="12" t="s">
        <v>233</v>
      </c>
      <c r="F35" s="12" t="s">
        <v>56</v>
      </c>
      <c r="G35" s="12" t="s">
        <v>192</v>
      </c>
      <c r="H35" s="12" t="s">
        <v>3</v>
      </c>
      <c r="I35" s="10">
        <v>1</v>
      </c>
      <c r="J35" s="10"/>
      <c r="K35" s="10" t="s">
        <v>2</v>
      </c>
      <c r="L35" s="10">
        <v>1</v>
      </c>
    </row>
    <row r="36" spans="1:12">
      <c r="B36" s="12" t="s">
        <v>401</v>
      </c>
      <c r="C36" s="14" t="s">
        <v>400</v>
      </c>
      <c r="D36" s="13">
        <v>4</v>
      </c>
      <c r="E36" s="12" t="s">
        <v>233</v>
      </c>
      <c r="F36" s="12" t="s">
        <v>83</v>
      </c>
      <c r="G36" s="12" t="s">
        <v>4</v>
      </c>
      <c r="H36" s="12" t="s">
        <v>3</v>
      </c>
      <c r="I36" s="10">
        <v>2</v>
      </c>
      <c r="J36" s="10">
        <v>75</v>
      </c>
      <c r="K36" s="10" t="s">
        <v>2</v>
      </c>
      <c r="L36" s="10">
        <v>1</v>
      </c>
    </row>
    <row r="37" spans="1:12">
      <c r="B37" s="12" t="s">
        <v>399</v>
      </c>
      <c r="C37" s="14" t="s">
        <v>398</v>
      </c>
      <c r="D37" s="13">
        <v>5</v>
      </c>
      <c r="E37" s="12" t="s">
        <v>233</v>
      </c>
      <c r="F37" s="12" t="s">
        <v>40</v>
      </c>
      <c r="G37" s="12" t="s">
        <v>4</v>
      </c>
      <c r="H37" s="12" t="s">
        <v>3</v>
      </c>
      <c r="I37" s="10">
        <v>2</v>
      </c>
      <c r="J37" s="10"/>
      <c r="K37" s="10" t="s">
        <v>2</v>
      </c>
      <c r="L37" s="10">
        <v>1</v>
      </c>
    </row>
    <row r="38" spans="1:12">
      <c r="B38" s="12" t="s">
        <v>397</v>
      </c>
      <c r="C38" s="14" t="s">
        <v>396</v>
      </c>
      <c r="D38" s="13">
        <v>6</v>
      </c>
      <c r="E38" s="12" t="s">
        <v>233</v>
      </c>
      <c r="F38" s="12" t="s">
        <v>56</v>
      </c>
      <c r="G38" s="12" t="s">
        <v>192</v>
      </c>
      <c r="H38" s="12" t="s">
        <v>3</v>
      </c>
      <c r="I38" s="10">
        <v>2</v>
      </c>
      <c r="J38" s="10"/>
      <c r="K38" s="10" t="s">
        <v>2</v>
      </c>
      <c r="L38" s="10">
        <v>1</v>
      </c>
    </row>
    <row r="39" spans="1:12" ht="25.5">
      <c r="B39" s="12" t="s">
        <v>395</v>
      </c>
      <c r="C39" s="28" t="s">
        <v>394</v>
      </c>
      <c r="D39" s="13">
        <v>7</v>
      </c>
      <c r="E39" s="12" t="s">
        <v>233</v>
      </c>
      <c r="F39" s="42" t="s">
        <v>393</v>
      </c>
      <c r="G39" s="12" t="s">
        <v>4</v>
      </c>
      <c r="H39" s="12" t="s">
        <v>3</v>
      </c>
      <c r="I39" s="10">
        <v>4</v>
      </c>
      <c r="J39" s="10">
        <v>75</v>
      </c>
      <c r="K39" s="10" t="s">
        <v>64</v>
      </c>
      <c r="L39" s="10">
        <v>2</v>
      </c>
    </row>
    <row r="40" spans="1:12">
      <c r="B40" s="12" t="s">
        <v>392</v>
      </c>
      <c r="C40" s="14" t="s">
        <v>391</v>
      </c>
      <c r="D40" s="13">
        <v>8</v>
      </c>
      <c r="E40" s="12" t="s">
        <v>233</v>
      </c>
      <c r="F40" s="12" t="s">
        <v>40</v>
      </c>
      <c r="G40" s="12" t="s">
        <v>4</v>
      </c>
      <c r="H40" s="12" t="s">
        <v>3</v>
      </c>
      <c r="I40" s="10">
        <v>4</v>
      </c>
      <c r="K40" s="10" t="s">
        <v>2</v>
      </c>
      <c r="L40" s="10">
        <v>1</v>
      </c>
    </row>
    <row r="41" spans="1:12">
      <c r="B41" s="12" t="s">
        <v>390</v>
      </c>
      <c r="C41" s="14" t="s">
        <v>389</v>
      </c>
      <c r="D41" s="13">
        <v>9</v>
      </c>
      <c r="E41" s="12" t="s">
        <v>233</v>
      </c>
      <c r="F41" s="12" t="s">
        <v>56</v>
      </c>
      <c r="G41" s="12" t="s">
        <v>192</v>
      </c>
      <c r="H41" s="12" t="s">
        <v>3</v>
      </c>
      <c r="I41" s="10">
        <v>4</v>
      </c>
      <c r="J41" s="10"/>
      <c r="K41" s="10" t="s">
        <v>2</v>
      </c>
      <c r="L41" s="10">
        <v>1</v>
      </c>
    </row>
    <row r="42" spans="1:12">
      <c r="A42" s="22" t="s">
        <v>388</v>
      </c>
      <c r="B42" s="22"/>
      <c r="C42" s="35"/>
      <c r="D42" s="34" t="s">
        <v>387</v>
      </c>
      <c r="E42" s="22"/>
      <c r="F42" s="22"/>
      <c r="G42" s="22" t="s">
        <v>16</v>
      </c>
      <c r="H42" s="22"/>
      <c r="I42" s="33"/>
      <c r="J42" s="33"/>
      <c r="K42" s="33" t="s">
        <v>2</v>
      </c>
      <c r="L42" s="33">
        <f>SUM(L43:L47)</f>
        <v>7</v>
      </c>
    </row>
    <row r="43" spans="1:12">
      <c r="B43" s="12" t="s">
        <v>386</v>
      </c>
      <c r="C43" s="14" t="s">
        <v>385</v>
      </c>
      <c r="D43" s="13">
        <v>1</v>
      </c>
      <c r="E43" s="12" t="s">
        <v>30</v>
      </c>
      <c r="F43" s="12" t="s">
        <v>83</v>
      </c>
      <c r="G43" s="12" t="s">
        <v>4</v>
      </c>
      <c r="H43" s="12" t="s">
        <v>3</v>
      </c>
      <c r="I43" s="10">
        <v>1</v>
      </c>
      <c r="J43" s="10">
        <v>75</v>
      </c>
      <c r="K43" s="10" t="s">
        <v>2</v>
      </c>
      <c r="L43" s="10">
        <v>2</v>
      </c>
    </row>
    <row r="44" spans="1:12">
      <c r="B44" s="38" t="s">
        <v>384</v>
      </c>
      <c r="C44" s="14" t="s">
        <v>40</v>
      </c>
      <c r="D44" s="87">
        <v>2</v>
      </c>
      <c r="E44" s="12" t="s">
        <v>30</v>
      </c>
      <c r="F44" s="12" t="s">
        <v>40</v>
      </c>
      <c r="G44" s="12" t="s">
        <v>4</v>
      </c>
      <c r="H44" s="12" t="s">
        <v>3</v>
      </c>
      <c r="I44" s="10">
        <v>1</v>
      </c>
      <c r="K44" s="1" t="s">
        <v>2</v>
      </c>
      <c r="L44" s="7">
        <v>1</v>
      </c>
    </row>
    <row r="45" spans="1:12">
      <c r="B45" s="12" t="s">
        <v>383</v>
      </c>
      <c r="C45" s="14" t="s">
        <v>382</v>
      </c>
      <c r="D45" s="13">
        <v>3</v>
      </c>
      <c r="E45" s="12" t="s">
        <v>30</v>
      </c>
      <c r="F45" s="12" t="s">
        <v>40</v>
      </c>
      <c r="G45" s="12" t="s">
        <v>4</v>
      </c>
      <c r="H45" s="12" t="s">
        <v>3</v>
      </c>
      <c r="I45" s="10">
        <v>2</v>
      </c>
      <c r="J45" s="10"/>
      <c r="K45" s="10" t="s">
        <v>2</v>
      </c>
      <c r="L45" s="10">
        <v>2</v>
      </c>
    </row>
    <row r="46" spans="1:12">
      <c r="B46" s="12" t="s">
        <v>381</v>
      </c>
      <c r="C46" s="14" t="s">
        <v>380</v>
      </c>
      <c r="D46" s="13">
        <v>4</v>
      </c>
      <c r="E46" s="12" t="s">
        <v>30</v>
      </c>
      <c r="F46" s="12" t="s">
        <v>83</v>
      </c>
      <c r="G46" s="12" t="s">
        <v>4</v>
      </c>
      <c r="H46" s="12" t="s">
        <v>3</v>
      </c>
      <c r="I46" s="10">
        <v>4</v>
      </c>
      <c r="J46" s="10">
        <v>75</v>
      </c>
      <c r="K46" s="10" t="s">
        <v>2</v>
      </c>
      <c r="L46" s="10">
        <v>1</v>
      </c>
    </row>
    <row r="47" spans="1:12">
      <c r="B47" s="12" t="s">
        <v>379</v>
      </c>
      <c r="C47" s="14" t="s">
        <v>40</v>
      </c>
      <c r="D47" s="13">
        <v>5</v>
      </c>
      <c r="E47" s="12" t="s">
        <v>30</v>
      </c>
      <c r="F47" s="12" t="s">
        <v>40</v>
      </c>
      <c r="G47" s="12" t="s">
        <v>4</v>
      </c>
      <c r="H47" s="12" t="s">
        <v>3</v>
      </c>
      <c r="I47" s="10">
        <v>4</v>
      </c>
      <c r="J47" s="10"/>
      <c r="K47" s="10" t="s">
        <v>2</v>
      </c>
      <c r="L47" s="10">
        <v>1</v>
      </c>
    </row>
    <row r="48" spans="1:12">
      <c r="A48" s="22" t="s">
        <v>378</v>
      </c>
      <c r="B48" s="22"/>
      <c r="C48" s="35"/>
      <c r="D48" s="34" t="s">
        <v>377</v>
      </c>
      <c r="E48" s="22"/>
      <c r="F48" s="22"/>
      <c r="G48" s="22" t="s">
        <v>16</v>
      </c>
      <c r="H48" s="22"/>
      <c r="I48" s="33"/>
      <c r="J48" s="33"/>
      <c r="K48" s="33" t="s">
        <v>2</v>
      </c>
      <c r="L48" s="33">
        <f>SUM(L49)</f>
        <v>1</v>
      </c>
    </row>
    <row r="49" spans="1:12" ht="25.5">
      <c r="B49" s="12" t="s">
        <v>376</v>
      </c>
      <c r="C49" s="14" t="s">
        <v>375</v>
      </c>
      <c r="D49" s="13">
        <v>1</v>
      </c>
      <c r="E49" s="12" t="s">
        <v>206</v>
      </c>
      <c r="F49" s="65" t="s">
        <v>40</v>
      </c>
      <c r="G49" s="12" t="s">
        <v>4</v>
      </c>
      <c r="H49" s="12" t="s">
        <v>3</v>
      </c>
      <c r="I49" s="10">
        <v>4</v>
      </c>
      <c r="J49" s="10"/>
      <c r="K49" s="10" t="s">
        <v>2</v>
      </c>
      <c r="L49" s="10">
        <v>1</v>
      </c>
    </row>
    <row r="50" spans="1:12" ht="15" customHeight="1">
      <c r="A50" s="22" t="s">
        <v>277</v>
      </c>
      <c r="B50" s="22"/>
      <c r="C50" s="35"/>
      <c r="D50" s="34" t="s">
        <v>374</v>
      </c>
      <c r="E50" s="22"/>
      <c r="F50" s="22"/>
      <c r="G50" s="22" t="s">
        <v>16</v>
      </c>
      <c r="H50" s="22"/>
      <c r="I50" s="33"/>
      <c r="J50" s="33"/>
      <c r="K50" s="33" t="s">
        <v>2</v>
      </c>
      <c r="L50" s="33">
        <f>SUM(L51:L52)</f>
        <v>2</v>
      </c>
    </row>
    <row r="51" spans="1:12">
      <c r="B51" s="12" t="s">
        <v>373</v>
      </c>
      <c r="C51" s="86" t="s">
        <v>372</v>
      </c>
      <c r="D51" s="13">
        <v>1</v>
      </c>
      <c r="E51" s="12" t="s">
        <v>215</v>
      </c>
      <c r="F51" s="86" t="s">
        <v>83</v>
      </c>
      <c r="G51" s="12" t="s">
        <v>4</v>
      </c>
      <c r="H51" s="12" t="s">
        <v>3</v>
      </c>
      <c r="I51" s="10">
        <v>4</v>
      </c>
      <c r="J51" s="10"/>
      <c r="K51" s="10" t="s">
        <v>2</v>
      </c>
      <c r="L51" s="10">
        <v>1</v>
      </c>
    </row>
    <row r="52" spans="1:12">
      <c r="B52" s="12" t="s">
        <v>371</v>
      </c>
      <c r="C52" s="14" t="s">
        <v>370</v>
      </c>
      <c r="D52" s="13">
        <v>2</v>
      </c>
      <c r="E52" s="12" t="s">
        <v>233</v>
      </c>
      <c r="F52" s="12" t="s">
        <v>238</v>
      </c>
      <c r="G52" s="12" t="s">
        <v>192</v>
      </c>
      <c r="H52" s="12" t="s">
        <v>3</v>
      </c>
      <c r="I52" s="10">
        <v>4</v>
      </c>
      <c r="J52" s="10"/>
      <c r="K52" s="10" t="s">
        <v>2</v>
      </c>
      <c r="L52" s="10">
        <v>1</v>
      </c>
    </row>
    <row r="53" spans="1:12" ht="15" customHeight="1">
      <c r="A53" s="22" t="s">
        <v>369</v>
      </c>
      <c r="B53" s="22"/>
      <c r="C53" s="35"/>
      <c r="D53" s="34" t="s">
        <v>368</v>
      </c>
      <c r="E53" s="22"/>
      <c r="F53" s="22"/>
      <c r="G53" s="22" t="s">
        <v>16</v>
      </c>
      <c r="H53" s="22"/>
      <c r="I53" s="33"/>
      <c r="J53" s="33"/>
      <c r="K53" s="33" t="s">
        <v>2</v>
      </c>
      <c r="L53" s="33">
        <f>SUM(L54:L55)</f>
        <v>3</v>
      </c>
    </row>
    <row r="54" spans="1:12" ht="25.5">
      <c r="B54" s="12" t="s">
        <v>367</v>
      </c>
      <c r="C54" s="14" t="s">
        <v>366</v>
      </c>
      <c r="D54" s="13">
        <v>1</v>
      </c>
      <c r="E54" s="12" t="s">
        <v>27</v>
      </c>
      <c r="F54" s="12" t="s">
        <v>26</v>
      </c>
      <c r="G54" s="12" t="s">
        <v>192</v>
      </c>
      <c r="H54" s="12" t="s">
        <v>3</v>
      </c>
      <c r="I54" s="10">
        <v>1</v>
      </c>
      <c r="J54" s="10"/>
      <c r="K54" s="10" t="s">
        <v>2</v>
      </c>
      <c r="L54" s="10">
        <v>2</v>
      </c>
    </row>
    <row r="55" spans="1:12">
      <c r="B55" s="12" t="s">
        <v>365</v>
      </c>
      <c r="C55" s="14" t="s">
        <v>365</v>
      </c>
      <c r="D55" s="13">
        <v>2</v>
      </c>
      <c r="E55" s="12" t="s">
        <v>364</v>
      </c>
      <c r="F55" s="12" t="s">
        <v>26</v>
      </c>
      <c r="G55" s="12" t="s">
        <v>192</v>
      </c>
      <c r="H55" s="12" t="s">
        <v>3</v>
      </c>
      <c r="I55" s="10">
        <v>4</v>
      </c>
      <c r="J55" s="10"/>
      <c r="K55" s="10" t="s">
        <v>2</v>
      </c>
      <c r="L55" s="10">
        <v>1</v>
      </c>
    </row>
    <row r="56" spans="1:12" ht="15.75" customHeight="1">
      <c r="A56" s="22" t="s">
        <v>363</v>
      </c>
      <c r="B56" s="22"/>
      <c r="C56" s="35"/>
      <c r="D56" s="34" t="s">
        <v>362</v>
      </c>
      <c r="E56" s="22"/>
      <c r="F56" s="22"/>
      <c r="G56" s="22" t="s">
        <v>295</v>
      </c>
      <c r="H56" s="22"/>
      <c r="I56" s="33"/>
      <c r="J56" s="33"/>
      <c r="K56" s="33" t="s">
        <v>2</v>
      </c>
      <c r="L56" s="33">
        <f>SUM(L57:L66)</f>
        <v>4</v>
      </c>
    </row>
    <row r="57" spans="1:12" s="52" customFormat="1">
      <c r="B57" s="12" t="s">
        <v>361</v>
      </c>
      <c r="C57" s="14" t="s">
        <v>360</v>
      </c>
      <c r="D57" s="13">
        <v>1</v>
      </c>
      <c r="E57" s="12"/>
      <c r="F57" s="12" t="s">
        <v>359</v>
      </c>
      <c r="G57" s="12" t="s">
        <v>4</v>
      </c>
      <c r="H57" s="12" t="s">
        <v>358</v>
      </c>
      <c r="I57" s="10">
        <v>1</v>
      </c>
      <c r="J57" s="10"/>
      <c r="K57" s="10" t="s">
        <v>2</v>
      </c>
      <c r="L57" s="10">
        <v>1</v>
      </c>
    </row>
    <row r="58" spans="1:12" s="52" customFormat="1">
      <c r="B58" s="12" t="s">
        <v>357</v>
      </c>
      <c r="C58" s="14"/>
      <c r="D58" s="13">
        <v>2</v>
      </c>
      <c r="E58" s="12"/>
      <c r="F58" s="12"/>
      <c r="G58" s="12" t="s">
        <v>192</v>
      </c>
      <c r="H58" s="12"/>
      <c r="I58" s="10">
        <v>3</v>
      </c>
      <c r="J58" s="10"/>
      <c r="K58" s="10" t="s">
        <v>2</v>
      </c>
      <c r="L58" s="10"/>
    </row>
    <row r="59" spans="1:12" s="52" customFormat="1">
      <c r="B59" s="85" t="s">
        <v>356</v>
      </c>
      <c r="C59" s="14"/>
      <c r="D59" s="13"/>
      <c r="E59" s="12"/>
      <c r="F59" s="12"/>
      <c r="G59" s="12"/>
      <c r="H59" s="12"/>
      <c r="I59" s="10"/>
      <c r="J59" s="10"/>
      <c r="K59" s="10"/>
      <c r="L59" s="10"/>
    </row>
    <row r="60" spans="1:12" s="52" customFormat="1">
      <c r="B60" s="61" t="s">
        <v>355</v>
      </c>
      <c r="C60" s="14"/>
      <c r="D60" s="13"/>
      <c r="E60" s="12"/>
      <c r="F60" s="12"/>
      <c r="G60" s="12"/>
      <c r="H60" s="12"/>
      <c r="I60" s="10"/>
      <c r="J60" s="10"/>
      <c r="K60" s="10"/>
      <c r="L60" s="10"/>
    </row>
    <row r="61" spans="1:12" s="52" customFormat="1">
      <c r="B61" s="82" t="s">
        <v>354</v>
      </c>
      <c r="C61" s="84" t="s">
        <v>353</v>
      </c>
      <c r="D61" s="83" t="s">
        <v>352</v>
      </c>
      <c r="E61" s="82"/>
      <c r="F61" s="82" t="s">
        <v>183</v>
      </c>
      <c r="G61" s="82" t="s">
        <v>192</v>
      </c>
      <c r="H61" s="82" t="s">
        <v>3</v>
      </c>
      <c r="I61" s="81">
        <v>1</v>
      </c>
      <c r="J61" s="81"/>
      <c r="K61" s="81" t="s">
        <v>2</v>
      </c>
      <c r="L61" s="81">
        <v>1</v>
      </c>
    </row>
    <row r="62" spans="1:12" s="52" customFormat="1">
      <c r="B62" s="82" t="s">
        <v>189</v>
      </c>
      <c r="C62" s="84" t="s">
        <v>188</v>
      </c>
      <c r="D62" s="83" t="s">
        <v>351</v>
      </c>
      <c r="E62" s="82"/>
      <c r="F62" s="82" t="s">
        <v>183</v>
      </c>
      <c r="G62" s="82" t="s">
        <v>192</v>
      </c>
      <c r="H62" s="82" t="s">
        <v>3</v>
      </c>
      <c r="I62" s="81">
        <v>2</v>
      </c>
      <c r="J62" s="81"/>
      <c r="K62" s="81" t="s">
        <v>2</v>
      </c>
      <c r="L62" s="81">
        <v>1</v>
      </c>
    </row>
    <row r="63" spans="1:12" s="52" customFormat="1">
      <c r="B63" s="82" t="s">
        <v>181</v>
      </c>
      <c r="C63" s="84" t="s">
        <v>180</v>
      </c>
      <c r="D63" s="83" t="s">
        <v>350</v>
      </c>
      <c r="E63" s="82"/>
      <c r="F63" s="82" t="s">
        <v>183</v>
      </c>
      <c r="G63" s="82" t="s">
        <v>192</v>
      </c>
      <c r="H63" s="82" t="s">
        <v>3</v>
      </c>
      <c r="I63" s="81">
        <v>4</v>
      </c>
      <c r="J63" s="81"/>
      <c r="K63" s="81" t="s">
        <v>2</v>
      </c>
      <c r="L63" s="81">
        <v>1</v>
      </c>
    </row>
    <row r="64" spans="1:12" s="52" customFormat="1">
      <c r="B64" s="82" t="s">
        <v>349</v>
      </c>
      <c r="C64" s="84" t="s">
        <v>184</v>
      </c>
      <c r="D64" s="83" t="s">
        <v>348</v>
      </c>
      <c r="E64" s="82"/>
      <c r="F64" s="82" t="s">
        <v>183</v>
      </c>
      <c r="G64" s="82" t="s">
        <v>179</v>
      </c>
      <c r="H64" s="82" t="s">
        <v>182</v>
      </c>
      <c r="I64" s="81">
        <v>3</v>
      </c>
      <c r="J64" s="81"/>
      <c r="K64" s="81" t="s">
        <v>2</v>
      </c>
      <c r="L64" s="81"/>
    </row>
    <row r="65" spans="1:12" s="52" customFormat="1">
      <c r="B65" s="82" t="s">
        <v>347</v>
      </c>
      <c r="C65" s="84" t="s">
        <v>184</v>
      </c>
      <c r="D65" s="83" t="s">
        <v>346</v>
      </c>
      <c r="E65" s="82"/>
      <c r="F65" s="82" t="s">
        <v>183</v>
      </c>
      <c r="G65" s="82" t="s">
        <v>4</v>
      </c>
      <c r="H65" s="82" t="s">
        <v>182</v>
      </c>
      <c r="I65" s="81">
        <v>3</v>
      </c>
      <c r="J65" s="81"/>
      <c r="K65" s="81" t="s">
        <v>2</v>
      </c>
      <c r="L65" s="81"/>
    </row>
    <row r="66" spans="1:12" s="52" customFormat="1">
      <c r="B66" s="82" t="s">
        <v>345</v>
      </c>
      <c r="C66" s="84" t="s">
        <v>184</v>
      </c>
      <c r="D66" s="83" t="s">
        <v>344</v>
      </c>
      <c r="E66" s="82"/>
      <c r="F66" s="82" t="s">
        <v>183</v>
      </c>
      <c r="G66" s="82" t="s">
        <v>4</v>
      </c>
      <c r="H66" s="82" t="s">
        <v>182</v>
      </c>
      <c r="I66" s="81">
        <v>3</v>
      </c>
      <c r="J66" s="81"/>
      <c r="K66" s="81" t="s">
        <v>2</v>
      </c>
      <c r="L66" s="81"/>
    </row>
    <row r="67" spans="1:12" s="52" customFormat="1">
      <c r="B67" s="82" t="s">
        <v>343</v>
      </c>
      <c r="C67" s="84" t="s">
        <v>184</v>
      </c>
      <c r="D67" s="83" t="s">
        <v>342</v>
      </c>
      <c r="E67" s="82"/>
      <c r="F67" s="82" t="s">
        <v>183</v>
      </c>
      <c r="G67" s="82" t="s">
        <v>179</v>
      </c>
      <c r="H67" s="82" t="s">
        <v>182</v>
      </c>
      <c r="I67" s="81">
        <v>3</v>
      </c>
      <c r="J67" s="81"/>
      <c r="K67" s="81" t="s">
        <v>2</v>
      </c>
      <c r="L67" s="81"/>
    </row>
    <row r="68" spans="1:12" ht="15" customHeight="1">
      <c r="A68" s="17" t="s">
        <v>341</v>
      </c>
      <c r="B68" s="17"/>
      <c r="C68" s="24"/>
      <c r="D68" s="23" t="s">
        <v>340</v>
      </c>
      <c r="E68" s="17"/>
      <c r="F68" s="17"/>
      <c r="G68" s="17" t="s">
        <v>295</v>
      </c>
      <c r="H68" s="17"/>
      <c r="I68" s="21"/>
      <c r="J68" s="21"/>
      <c r="K68" s="21" t="s">
        <v>2</v>
      </c>
      <c r="L68" s="21">
        <f>SUM(L69:L76)</f>
        <v>5</v>
      </c>
    </row>
    <row r="69" spans="1:12">
      <c r="B69" s="12" t="s">
        <v>339</v>
      </c>
      <c r="C69" s="14" t="s">
        <v>338</v>
      </c>
      <c r="D69" s="13">
        <v>1</v>
      </c>
      <c r="E69" s="12" t="s">
        <v>337</v>
      </c>
      <c r="F69" s="12" t="s">
        <v>19</v>
      </c>
      <c r="G69" s="12" t="s">
        <v>4</v>
      </c>
      <c r="H69" s="12" t="s">
        <v>3</v>
      </c>
      <c r="I69" s="10">
        <v>2</v>
      </c>
      <c r="J69" s="10">
        <v>60</v>
      </c>
      <c r="K69" s="10" t="s">
        <v>2</v>
      </c>
      <c r="L69" s="10"/>
    </row>
    <row r="70" spans="1:12">
      <c r="B70" s="12" t="s">
        <v>336</v>
      </c>
      <c r="C70" s="14" t="s">
        <v>335</v>
      </c>
      <c r="D70" s="13">
        <v>2</v>
      </c>
      <c r="E70" s="12" t="s">
        <v>122</v>
      </c>
      <c r="F70" s="12" t="s">
        <v>19</v>
      </c>
      <c r="G70" s="12" t="s">
        <v>4</v>
      </c>
      <c r="H70" s="12" t="s">
        <v>3</v>
      </c>
      <c r="I70" s="10">
        <v>4</v>
      </c>
      <c r="J70" s="10">
        <v>60</v>
      </c>
      <c r="K70" s="10" t="s">
        <v>2</v>
      </c>
      <c r="L70" s="10">
        <v>1</v>
      </c>
    </row>
    <row r="71" spans="1:12">
      <c r="B71" s="12" t="s">
        <v>334</v>
      </c>
      <c r="C71" s="14" t="s">
        <v>333</v>
      </c>
      <c r="D71" s="13">
        <v>3</v>
      </c>
      <c r="E71" s="12" t="s">
        <v>122</v>
      </c>
      <c r="F71" s="12" t="s">
        <v>330</v>
      </c>
      <c r="G71" s="12" t="s">
        <v>4</v>
      </c>
      <c r="H71" s="12" t="s">
        <v>3</v>
      </c>
      <c r="I71" s="10">
        <v>1</v>
      </c>
      <c r="J71" s="10">
        <v>15</v>
      </c>
      <c r="K71" s="10" t="s">
        <v>2</v>
      </c>
      <c r="L71" s="10"/>
    </row>
    <row r="72" spans="1:12" ht="25.5">
      <c r="B72" s="12" t="s">
        <v>332</v>
      </c>
      <c r="C72" s="14" t="s">
        <v>331</v>
      </c>
      <c r="D72" s="13">
        <v>4</v>
      </c>
      <c r="E72" s="12" t="s">
        <v>122</v>
      </c>
      <c r="F72" s="12" t="s">
        <v>330</v>
      </c>
      <c r="G72" s="12" t="s">
        <v>4</v>
      </c>
      <c r="H72" s="12" t="s">
        <v>3</v>
      </c>
      <c r="I72" s="10">
        <v>2</v>
      </c>
      <c r="J72" s="10">
        <v>15</v>
      </c>
      <c r="K72" s="10" t="s">
        <v>2</v>
      </c>
      <c r="L72" s="10">
        <v>1</v>
      </c>
    </row>
    <row r="73" spans="1:12">
      <c r="B73" s="12" t="s">
        <v>329</v>
      </c>
      <c r="C73" s="14" t="s">
        <v>328</v>
      </c>
      <c r="D73" s="13">
        <v>5</v>
      </c>
      <c r="E73" s="12" t="s">
        <v>122</v>
      </c>
      <c r="F73" s="12" t="s">
        <v>10</v>
      </c>
      <c r="G73" s="12" t="s">
        <v>4</v>
      </c>
      <c r="H73" s="12" t="s">
        <v>3</v>
      </c>
      <c r="I73" s="10">
        <v>4</v>
      </c>
      <c r="J73" s="10">
        <v>60</v>
      </c>
      <c r="K73" s="10" t="s">
        <v>2</v>
      </c>
      <c r="L73" s="10"/>
    </row>
    <row r="74" spans="1:12">
      <c r="B74" s="12" t="s">
        <v>327</v>
      </c>
      <c r="C74" s="14" t="s">
        <v>324</v>
      </c>
      <c r="D74" s="13">
        <v>6</v>
      </c>
      <c r="E74" s="12" t="s">
        <v>122</v>
      </c>
      <c r="F74" s="12" t="s">
        <v>168</v>
      </c>
      <c r="G74" s="12" t="s">
        <v>25</v>
      </c>
      <c r="H74" s="12" t="s">
        <v>3</v>
      </c>
      <c r="I74" s="10">
        <v>1</v>
      </c>
      <c r="J74" s="10"/>
      <c r="K74" s="10" t="s">
        <v>2</v>
      </c>
      <c r="L74" s="10">
        <v>1</v>
      </c>
    </row>
    <row r="75" spans="1:12">
      <c r="B75" s="12" t="s">
        <v>326</v>
      </c>
      <c r="C75" s="14" t="s">
        <v>324</v>
      </c>
      <c r="D75" s="13">
        <v>7</v>
      </c>
      <c r="E75" s="12" t="s">
        <v>122</v>
      </c>
      <c r="F75" s="12" t="s">
        <v>50</v>
      </c>
      <c r="G75" s="12" t="s">
        <v>25</v>
      </c>
      <c r="H75" s="12" t="s">
        <v>3</v>
      </c>
      <c r="I75" s="10">
        <v>2</v>
      </c>
      <c r="J75" s="10"/>
      <c r="K75" s="10" t="s">
        <v>2</v>
      </c>
      <c r="L75" s="10">
        <v>1</v>
      </c>
    </row>
    <row r="76" spans="1:12">
      <c r="B76" s="12" t="s">
        <v>325</v>
      </c>
      <c r="C76" s="14" t="s">
        <v>324</v>
      </c>
      <c r="D76" s="13">
        <v>8</v>
      </c>
      <c r="E76" s="12" t="s">
        <v>122</v>
      </c>
      <c r="F76" s="12" t="s">
        <v>50</v>
      </c>
      <c r="G76" s="12" t="s">
        <v>25</v>
      </c>
      <c r="H76" s="12" t="s">
        <v>3</v>
      </c>
      <c r="I76" s="10">
        <v>4</v>
      </c>
      <c r="J76" s="10"/>
      <c r="K76" s="10" t="s">
        <v>2</v>
      </c>
      <c r="L76" s="10">
        <v>1</v>
      </c>
    </row>
    <row r="77" spans="1:12">
      <c r="B77" s="6" t="s">
        <v>323</v>
      </c>
    </row>
    <row r="78" spans="1:12" ht="15.75" customHeight="1">
      <c r="A78" s="17" t="s">
        <v>322</v>
      </c>
      <c r="B78" s="17"/>
      <c r="C78" s="24"/>
      <c r="D78" s="23" t="s">
        <v>321</v>
      </c>
      <c r="E78" s="17"/>
      <c r="F78" s="17"/>
      <c r="G78" s="17" t="s">
        <v>295</v>
      </c>
      <c r="H78" s="17"/>
      <c r="I78" s="21"/>
      <c r="J78" s="21"/>
      <c r="K78" s="21" t="s">
        <v>2</v>
      </c>
      <c r="L78" s="21">
        <f>SUM(L79:L81)</f>
        <v>3</v>
      </c>
    </row>
    <row r="79" spans="1:12" s="52" customFormat="1">
      <c r="B79" s="12" t="s">
        <v>157</v>
      </c>
      <c r="C79" s="14" t="s">
        <v>146</v>
      </c>
      <c r="D79" s="13">
        <v>1</v>
      </c>
      <c r="E79" s="12" t="s">
        <v>155</v>
      </c>
      <c r="F79" s="12" t="s">
        <v>127</v>
      </c>
      <c r="G79" s="12" t="s">
        <v>4</v>
      </c>
      <c r="H79" s="12" t="s">
        <v>3</v>
      </c>
      <c r="I79" s="10">
        <v>1</v>
      </c>
      <c r="J79" s="10"/>
      <c r="K79" s="10" t="s">
        <v>2</v>
      </c>
      <c r="L79" s="10">
        <v>1</v>
      </c>
    </row>
    <row r="80" spans="1:12" s="52" customFormat="1">
      <c r="B80" s="12" t="s">
        <v>157</v>
      </c>
      <c r="C80" s="14" t="s">
        <v>143</v>
      </c>
      <c r="D80" s="13">
        <v>2</v>
      </c>
      <c r="E80" s="12" t="s">
        <v>155</v>
      </c>
      <c r="F80" s="12" t="s">
        <v>127</v>
      </c>
      <c r="G80" s="12" t="s">
        <v>4</v>
      </c>
      <c r="H80" s="12" t="s">
        <v>3</v>
      </c>
      <c r="I80" s="10">
        <v>2</v>
      </c>
      <c r="J80" s="10"/>
      <c r="K80" s="10" t="s">
        <v>2</v>
      </c>
      <c r="L80" s="10">
        <v>1</v>
      </c>
    </row>
    <row r="81" spans="1:12" s="52" customFormat="1">
      <c r="B81" s="12" t="s">
        <v>157</v>
      </c>
      <c r="C81" s="14" t="s">
        <v>318</v>
      </c>
      <c r="D81" s="13">
        <v>3</v>
      </c>
      <c r="E81" s="12" t="s">
        <v>155</v>
      </c>
      <c r="F81" s="12" t="s">
        <v>127</v>
      </c>
      <c r="G81" s="12" t="s">
        <v>4</v>
      </c>
      <c r="H81" s="12" t="s">
        <v>3</v>
      </c>
      <c r="I81" s="10">
        <v>4</v>
      </c>
      <c r="J81" s="10"/>
      <c r="K81" s="10" t="s">
        <v>2</v>
      </c>
      <c r="L81" s="10">
        <v>1</v>
      </c>
    </row>
    <row r="82" spans="1:12">
      <c r="B82" s="6" t="s">
        <v>154</v>
      </c>
    </row>
    <row r="83" spans="1:12" ht="15.75" customHeight="1">
      <c r="A83" s="17" t="s">
        <v>320</v>
      </c>
      <c r="B83" s="17"/>
      <c r="C83" s="24"/>
      <c r="D83" s="23" t="s">
        <v>319</v>
      </c>
      <c r="E83" s="17"/>
      <c r="F83" s="17"/>
      <c r="G83" s="17" t="s">
        <v>295</v>
      </c>
      <c r="H83" s="17"/>
      <c r="I83" s="21"/>
      <c r="J83" s="21"/>
      <c r="K83" s="21" t="s">
        <v>2</v>
      </c>
      <c r="L83" s="21" t="s">
        <v>151</v>
      </c>
    </row>
    <row r="84" spans="1:12" s="52" customFormat="1">
      <c r="B84" s="12" t="s">
        <v>150</v>
      </c>
      <c r="C84" s="14" t="s">
        <v>146</v>
      </c>
      <c r="D84" s="13">
        <v>1</v>
      </c>
      <c r="E84" s="12" t="s">
        <v>132</v>
      </c>
      <c r="F84" s="12" t="s">
        <v>127</v>
      </c>
      <c r="G84" s="12" t="s">
        <v>4</v>
      </c>
      <c r="H84" s="12" t="s">
        <v>3</v>
      </c>
      <c r="I84" s="10">
        <v>1</v>
      </c>
      <c r="J84" s="10"/>
      <c r="K84" s="10" t="s">
        <v>2</v>
      </c>
      <c r="L84" s="10" t="s">
        <v>141</v>
      </c>
    </row>
    <row r="85" spans="1:12" s="52" customFormat="1">
      <c r="B85" s="12" t="s">
        <v>150</v>
      </c>
      <c r="C85" s="14" t="s">
        <v>143</v>
      </c>
      <c r="D85" s="13">
        <v>2</v>
      </c>
      <c r="E85" s="12" t="s">
        <v>132</v>
      </c>
      <c r="F85" s="12" t="s">
        <v>127</v>
      </c>
      <c r="G85" s="12" t="s">
        <v>4</v>
      </c>
      <c r="H85" s="12" t="s">
        <v>3</v>
      </c>
      <c r="I85" s="10">
        <v>2</v>
      </c>
      <c r="J85" s="10"/>
      <c r="K85" s="10" t="s">
        <v>2</v>
      </c>
      <c r="L85" s="10" t="s">
        <v>141</v>
      </c>
    </row>
    <row r="86" spans="1:12" s="52" customFormat="1">
      <c r="B86" s="12" t="s">
        <v>150</v>
      </c>
      <c r="C86" s="14" t="s">
        <v>318</v>
      </c>
      <c r="D86" s="13">
        <v>3</v>
      </c>
      <c r="E86" s="12" t="s">
        <v>132</v>
      </c>
      <c r="F86" s="12" t="s">
        <v>127</v>
      </c>
      <c r="G86" s="12" t="s">
        <v>4</v>
      </c>
      <c r="H86" s="12" t="s">
        <v>3</v>
      </c>
      <c r="I86" s="10">
        <v>4</v>
      </c>
      <c r="J86" s="10"/>
      <c r="K86" s="10" t="s">
        <v>2</v>
      </c>
      <c r="L86" s="10" t="s">
        <v>141</v>
      </c>
    </row>
    <row r="87" spans="1:12" ht="15.75" customHeight="1">
      <c r="A87" s="17" t="s">
        <v>317</v>
      </c>
      <c r="B87" s="17"/>
      <c r="C87" s="24"/>
      <c r="D87" s="23" t="s">
        <v>316</v>
      </c>
      <c r="E87" s="17"/>
      <c r="F87" s="17"/>
      <c r="G87" s="17" t="s">
        <v>295</v>
      </c>
      <c r="H87" s="17"/>
      <c r="I87" s="21"/>
      <c r="J87" s="21"/>
      <c r="K87" s="21" t="s">
        <v>2</v>
      </c>
      <c r="L87" s="21">
        <f>SUM(L88:L90)</f>
        <v>3</v>
      </c>
    </row>
    <row r="88" spans="1:12">
      <c r="B88" s="12" t="s">
        <v>315</v>
      </c>
      <c r="C88" s="14" t="s">
        <v>314</v>
      </c>
      <c r="D88" s="13">
        <v>1</v>
      </c>
      <c r="E88" s="12" t="s">
        <v>309</v>
      </c>
      <c r="F88" s="12" t="s">
        <v>127</v>
      </c>
      <c r="G88" s="12" t="s">
        <v>4</v>
      </c>
      <c r="H88" s="12" t="s">
        <v>3</v>
      </c>
      <c r="I88" s="10">
        <v>1</v>
      </c>
      <c r="K88" s="10" t="s">
        <v>2</v>
      </c>
      <c r="L88" s="10">
        <v>1</v>
      </c>
    </row>
    <row r="89" spans="1:12">
      <c r="B89" s="12" t="s">
        <v>313</v>
      </c>
      <c r="C89" s="14" t="s">
        <v>312</v>
      </c>
      <c r="D89" s="13">
        <v>2</v>
      </c>
      <c r="E89" s="12" t="s">
        <v>309</v>
      </c>
      <c r="F89" s="12" t="s">
        <v>127</v>
      </c>
      <c r="G89" s="12" t="s">
        <v>4</v>
      </c>
      <c r="H89" s="12" t="s">
        <v>70</v>
      </c>
      <c r="I89" s="10">
        <v>2</v>
      </c>
      <c r="K89" s="10" t="s">
        <v>2</v>
      </c>
      <c r="L89" s="10">
        <v>1</v>
      </c>
    </row>
    <row r="90" spans="1:12">
      <c r="B90" s="12" t="s">
        <v>311</v>
      </c>
      <c r="C90" s="14" t="s">
        <v>310</v>
      </c>
      <c r="D90" s="13">
        <v>3</v>
      </c>
      <c r="E90" s="12" t="s">
        <v>309</v>
      </c>
      <c r="F90" s="12" t="s">
        <v>127</v>
      </c>
      <c r="G90" s="12" t="s">
        <v>4</v>
      </c>
      <c r="H90" s="12" t="s">
        <v>70</v>
      </c>
      <c r="I90" s="10">
        <v>4</v>
      </c>
      <c r="K90" s="10" t="s">
        <v>2</v>
      </c>
      <c r="L90" s="10">
        <v>1</v>
      </c>
    </row>
    <row r="91" spans="1:12" ht="15.75" customHeight="1">
      <c r="A91" s="17" t="s">
        <v>308</v>
      </c>
      <c r="B91" s="17"/>
      <c r="C91" s="24"/>
      <c r="D91" s="23" t="s">
        <v>307</v>
      </c>
      <c r="E91" s="17"/>
      <c r="F91" s="17"/>
      <c r="G91" s="17" t="s">
        <v>16</v>
      </c>
      <c r="H91" s="17"/>
      <c r="I91" s="21"/>
      <c r="J91" s="21"/>
      <c r="K91" s="21" t="s">
        <v>2</v>
      </c>
      <c r="L91" s="21">
        <f>SUM(L92:L97)</f>
        <v>3</v>
      </c>
    </row>
    <row r="92" spans="1:12">
      <c r="B92" s="12" t="s">
        <v>306</v>
      </c>
      <c r="C92" s="14" t="s">
        <v>304</v>
      </c>
      <c r="D92" s="13">
        <v>1</v>
      </c>
      <c r="E92" s="12" t="s">
        <v>122</v>
      </c>
      <c r="F92" s="12" t="s">
        <v>117</v>
      </c>
      <c r="G92" s="12" t="s">
        <v>4</v>
      </c>
      <c r="H92" s="12" t="s">
        <v>3</v>
      </c>
      <c r="I92" s="10">
        <v>1</v>
      </c>
      <c r="J92" s="10">
        <v>50</v>
      </c>
      <c r="K92" s="10" t="s">
        <v>2</v>
      </c>
      <c r="L92" s="10"/>
    </row>
    <row r="93" spans="1:12">
      <c r="B93" s="12" t="s">
        <v>305</v>
      </c>
      <c r="C93" s="14" t="s">
        <v>304</v>
      </c>
      <c r="D93" s="13">
        <v>2</v>
      </c>
      <c r="E93" s="12" t="s">
        <v>118</v>
      </c>
      <c r="F93" s="12" t="s">
        <v>117</v>
      </c>
      <c r="G93" s="12" t="s">
        <v>4</v>
      </c>
      <c r="H93" s="12" t="s">
        <v>3</v>
      </c>
      <c r="I93" s="10">
        <v>1</v>
      </c>
      <c r="J93" s="10">
        <v>50</v>
      </c>
      <c r="K93" s="10" t="s">
        <v>2</v>
      </c>
      <c r="L93" s="10">
        <v>1</v>
      </c>
    </row>
    <row r="94" spans="1:12">
      <c r="B94" s="12" t="s">
        <v>303</v>
      </c>
      <c r="C94" s="14" t="s">
        <v>301</v>
      </c>
      <c r="D94" s="13">
        <v>3</v>
      </c>
      <c r="E94" s="12" t="s">
        <v>122</v>
      </c>
      <c r="F94" s="12" t="s">
        <v>117</v>
      </c>
      <c r="G94" s="12" t="s">
        <v>4</v>
      </c>
      <c r="H94" s="12" t="s">
        <v>3</v>
      </c>
      <c r="I94" s="10">
        <v>2</v>
      </c>
      <c r="J94" s="10">
        <v>50</v>
      </c>
      <c r="K94" s="10" t="s">
        <v>2</v>
      </c>
      <c r="L94" s="10"/>
    </row>
    <row r="95" spans="1:12">
      <c r="B95" s="12" t="s">
        <v>302</v>
      </c>
      <c r="C95" s="14" t="s">
        <v>301</v>
      </c>
      <c r="D95" s="13">
        <v>4</v>
      </c>
      <c r="E95" s="12" t="s">
        <v>118</v>
      </c>
      <c r="F95" s="12" t="s">
        <v>117</v>
      </c>
      <c r="G95" s="12" t="s">
        <v>4</v>
      </c>
      <c r="H95" s="12" t="s">
        <v>3</v>
      </c>
      <c r="I95" s="10">
        <v>2</v>
      </c>
      <c r="J95" s="10">
        <v>50</v>
      </c>
      <c r="K95" s="10" t="s">
        <v>2</v>
      </c>
      <c r="L95" s="10">
        <v>1</v>
      </c>
    </row>
    <row r="96" spans="1:12">
      <c r="B96" s="12" t="s">
        <v>300</v>
      </c>
      <c r="C96" s="14" t="s">
        <v>298</v>
      </c>
      <c r="D96" s="13">
        <v>5</v>
      </c>
      <c r="E96" s="12" t="s">
        <v>122</v>
      </c>
      <c r="F96" s="12" t="s">
        <v>117</v>
      </c>
      <c r="G96" s="12" t="s">
        <v>4</v>
      </c>
      <c r="H96" s="12" t="s">
        <v>3</v>
      </c>
      <c r="I96" s="10">
        <v>4</v>
      </c>
      <c r="J96" s="10">
        <v>50</v>
      </c>
      <c r="K96" s="10" t="s">
        <v>2</v>
      </c>
      <c r="L96" s="10"/>
    </row>
    <row r="97" spans="1:13">
      <c r="B97" s="12" t="s">
        <v>299</v>
      </c>
      <c r="C97" s="14" t="s">
        <v>298</v>
      </c>
      <c r="D97" s="13">
        <v>6</v>
      </c>
      <c r="E97" s="12" t="s">
        <v>118</v>
      </c>
      <c r="F97" s="12" t="s">
        <v>117</v>
      </c>
      <c r="G97" s="12" t="s">
        <v>4</v>
      </c>
      <c r="H97" s="12" t="s">
        <v>3</v>
      </c>
      <c r="I97" s="10">
        <v>4</v>
      </c>
      <c r="J97" s="10">
        <v>50</v>
      </c>
      <c r="K97" s="10" t="s">
        <v>2</v>
      </c>
      <c r="L97" s="10">
        <v>1</v>
      </c>
    </row>
    <row r="98" spans="1:13" ht="15.75" customHeight="1">
      <c r="A98" s="16" t="s">
        <v>297</v>
      </c>
      <c r="B98" s="16"/>
      <c r="C98" s="19"/>
      <c r="D98" s="18" t="s">
        <v>296</v>
      </c>
      <c r="E98" s="16"/>
      <c r="F98" s="16"/>
      <c r="G98" s="16" t="s">
        <v>295</v>
      </c>
      <c r="H98" s="16"/>
      <c r="I98" s="15"/>
      <c r="J98" s="15"/>
      <c r="K98" s="15" t="s">
        <v>2</v>
      </c>
      <c r="L98" s="15">
        <f>SUM(L99:L102)</f>
        <v>1</v>
      </c>
    </row>
    <row r="99" spans="1:13" s="52" customFormat="1" ht="15" customHeight="1">
      <c r="B99" s="11" t="s">
        <v>294</v>
      </c>
      <c r="C99" s="51" t="s">
        <v>293</v>
      </c>
      <c r="D99" s="80">
        <v>1</v>
      </c>
      <c r="E99" s="11" t="s">
        <v>13</v>
      </c>
      <c r="F99" s="12" t="s">
        <v>117</v>
      </c>
      <c r="G99" s="12" t="s">
        <v>9</v>
      </c>
      <c r="H99" s="11" t="s">
        <v>3</v>
      </c>
      <c r="I99" s="10">
        <v>1</v>
      </c>
      <c r="J99" s="9">
        <v>60</v>
      </c>
      <c r="K99" s="9" t="s">
        <v>2</v>
      </c>
      <c r="L99" s="11"/>
    </row>
    <row r="100" spans="1:13" s="52" customFormat="1">
      <c r="B100" s="12" t="s">
        <v>292</v>
      </c>
      <c r="C100" s="14" t="s">
        <v>291</v>
      </c>
      <c r="D100" s="13">
        <v>2</v>
      </c>
      <c r="E100" s="11" t="s">
        <v>13</v>
      </c>
      <c r="F100" s="12" t="s">
        <v>117</v>
      </c>
      <c r="G100" s="12" t="s">
        <v>4</v>
      </c>
      <c r="H100" s="11" t="s">
        <v>3</v>
      </c>
      <c r="I100" s="10">
        <v>2</v>
      </c>
      <c r="J100" s="9">
        <v>60</v>
      </c>
      <c r="K100" s="9" t="s">
        <v>2</v>
      </c>
      <c r="L100" s="9"/>
    </row>
    <row r="101" spans="1:13" s="52" customFormat="1" ht="15" customHeight="1">
      <c r="B101" s="12" t="s">
        <v>290</v>
      </c>
      <c r="C101" s="14" t="s">
        <v>289</v>
      </c>
      <c r="D101" s="80">
        <v>3</v>
      </c>
      <c r="E101" s="11" t="s">
        <v>6</v>
      </c>
      <c r="F101" s="12" t="s">
        <v>5</v>
      </c>
      <c r="G101" s="12" t="s">
        <v>9</v>
      </c>
      <c r="H101" s="11" t="s">
        <v>3</v>
      </c>
      <c r="I101" s="10">
        <v>2</v>
      </c>
      <c r="J101" s="9"/>
      <c r="K101" s="9" t="s">
        <v>2</v>
      </c>
      <c r="L101" s="9">
        <v>1</v>
      </c>
    </row>
    <row r="102" spans="1:13" s="52" customFormat="1" ht="25.5">
      <c r="B102" s="11" t="s">
        <v>288</v>
      </c>
      <c r="C102" s="51" t="s">
        <v>287</v>
      </c>
      <c r="D102" s="13">
        <v>4</v>
      </c>
      <c r="E102" s="11" t="s">
        <v>13</v>
      </c>
      <c r="F102" s="12" t="s">
        <v>5</v>
      </c>
      <c r="G102" s="12" t="s">
        <v>9</v>
      </c>
      <c r="H102" s="11" t="s">
        <v>3</v>
      </c>
      <c r="I102" s="10">
        <v>4</v>
      </c>
      <c r="J102" s="9"/>
      <c r="K102" s="9" t="s">
        <v>2</v>
      </c>
      <c r="L102" s="9"/>
    </row>
    <row r="104" spans="1:13">
      <c r="F104" s="6"/>
      <c r="G104" s="6"/>
      <c r="H104" s="8" t="s">
        <v>1</v>
      </c>
      <c r="I104" s="7">
        <v>1</v>
      </c>
      <c r="J104" s="4"/>
      <c r="K104" s="4"/>
      <c r="L104" s="4">
        <f>SUM(L6+L11+L28+L33+L34+L35+L43+L44+L54+L57+L61+L74+L79+L88+L93)</f>
        <v>19</v>
      </c>
      <c r="M104" s="6"/>
    </row>
    <row r="105" spans="1:13">
      <c r="F105" s="6"/>
      <c r="G105" s="6"/>
      <c r="H105" s="8" t="s">
        <v>1</v>
      </c>
      <c r="I105" s="7">
        <v>2</v>
      </c>
      <c r="J105" s="4"/>
      <c r="K105" s="4"/>
      <c r="L105" s="4">
        <f>L3+L4+L5+L7+L8+L17+L29+L30+L36+L37+L38+L45+L72+L75+L80+L89+L95+L101+L62</f>
        <v>21</v>
      </c>
      <c r="M105" s="6"/>
    </row>
    <row r="106" spans="1:13">
      <c r="F106" s="6"/>
      <c r="G106" s="6"/>
      <c r="H106" s="8" t="s">
        <v>1</v>
      </c>
      <c r="I106" s="4"/>
      <c r="J106" s="7" t="s">
        <v>286</v>
      </c>
      <c r="K106" s="4"/>
      <c r="L106" s="4"/>
      <c r="M106" s="4">
        <f>SUM(L104:L105)</f>
        <v>40</v>
      </c>
    </row>
    <row r="107" spans="1:13">
      <c r="F107" s="6"/>
      <c r="G107" s="6"/>
      <c r="H107" s="8" t="s">
        <v>1</v>
      </c>
      <c r="I107" s="7">
        <v>3</v>
      </c>
      <c r="J107" s="4"/>
      <c r="K107" s="4"/>
      <c r="M107" s="4"/>
    </row>
    <row r="108" spans="1:13">
      <c r="F108" s="6"/>
      <c r="G108" s="6"/>
      <c r="H108" s="8" t="s">
        <v>1</v>
      </c>
      <c r="I108" s="7">
        <v>4</v>
      </c>
      <c r="J108" s="4"/>
      <c r="K108" s="4"/>
      <c r="L108" s="4">
        <f>L9+L31+L39+L40+L41+L46+L47+L49+L51+L52+L55+L70+L76+L81+L90+L97+L22+L63</f>
        <v>20</v>
      </c>
      <c r="M108" s="4"/>
    </row>
    <row r="109" spans="1:13">
      <c r="F109" s="6"/>
      <c r="G109" s="6"/>
      <c r="H109" s="5" t="s">
        <v>0</v>
      </c>
      <c r="I109" s="4"/>
      <c r="J109" s="4"/>
      <c r="K109" s="4"/>
      <c r="L109" s="4">
        <f>L2+L10+L27+L32+L53+L56+L68+L78+L87+L91+L98+L50+L48+L42</f>
        <v>60</v>
      </c>
      <c r="M109" s="4">
        <f>SUM(L104:L108)</f>
        <v>60</v>
      </c>
    </row>
    <row r="112" spans="1:13">
      <c r="F112" s="6"/>
      <c r="G112" s="6"/>
      <c r="H112" s="6"/>
      <c r="I112" s="4"/>
      <c r="J112" s="4"/>
      <c r="K112" s="4"/>
      <c r="L112" s="6"/>
      <c r="M112" s="6"/>
    </row>
    <row r="113" spans="6:13">
      <c r="F113" s="6"/>
      <c r="G113" s="6"/>
      <c r="H113" s="6"/>
      <c r="I113" s="4"/>
      <c r="J113" s="4"/>
      <c r="K113" s="4"/>
      <c r="L113" s="6"/>
      <c r="M113" s="6"/>
    </row>
  </sheetData>
  <autoFilter ref="A1:L102"/>
  <pageMargins left="0.7" right="0.7" top="0.75" bottom="0.75" header="0.3" footer="0.3"/>
  <pageSetup paperSize="9" scale="42" fitToHeight="0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1"/>
  <sheetViews>
    <sheetView zoomScale="120" zoomScaleNormal="120" workbookViewId="0">
      <pane ySplit="1" topLeftCell="A59" activePane="bottomLeft" state="frozen"/>
      <selection activeCell="C6" sqref="C6"/>
      <selection pane="bottomLeft" activeCell="L29" sqref="L29"/>
    </sheetView>
  </sheetViews>
  <sheetFormatPr defaultColWidth="8.85546875" defaultRowHeight="15"/>
  <cols>
    <col min="2" max="2" width="31.140625" customWidth="1"/>
    <col min="3" max="3" width="46.42578125" style="3" bestFit="1" customWidth="1"/>
    <col min="4" max="4" width="12.140625" style="2" bestFit="1" customWidth="1"/>
    <col min="5" max="5" width="13.42578125" bestFit="1" customWidth="1"/>
    <col min="6" max="6" width="21.42578125" style="3" customWidth="1"/>
    <col min="7" max="7" width="11" bestFit="1" customWidth="1"/>
    <col min="8" max="8" width="7.42578125" bestFit="1" customWidth="1"/>
    <col min="9" max="9" width="7.140625" style="1" bestFit="1" customWidth="1"/>
    <col min="10" max="11" width="8.85546875" style="1"/>
    <col min="12" max="12" width="12" bestFit="1" customWidth="1"/>
  </cols>
  <sheetData>
    <row r="1" spans="1:12">
      <c r="A1" s="43" t="s">
        <v>101</v>
      </c>
      <c r="B1" s="20" t="s">
        <v>100</v>
      </c>
      <c r="C1" s="42" t="s">
        <v>99</v>
      </c>
      <c r="D1" s="41" t="s">
        <v>98</v>
      </c>
      <c r="E1" s="20" t="s">
        <v>97</v>
      </c>
      <c r="F1" s="42" t="s">
        <v>96</v>
      </c>
      <c r="G1" s="20" t="s">
        <v>95</v>
      </c>
      <c r="H1" s="20" t="s">
        <v>94</v>
      </c>
      <c r="I1" s="40" t="s">
        <v>93</v>
      </c>
      <c r="J1" s="40" t="s">
        <v>92</v>
      </c>
      <c r="K1" s="40" t="s">
        <v>91</v>
      </c>
      <c r="L1" s="40" t="s">
        <v>90</v>
      </c>
    </row>
    <row r="2" spans="1:12">
      <c r="A2" s="22" t="s">
        <v>285</v>
      </c>
      <c r="B2" s="22"/>
      <c r="C2" s="35"/>
      <c r="D2" s="34" t="s">
        <v>284</v>
      </c>
      <c r="E2" s="22"/>
      <c r="F2" s="35"/>
      <c r="G2" s="22" t="s">
        <v>16</v>
      </c>
      <c r="H2" s="22"/>
      <c r="I2" s="33"/>
      <c r="J2" s="33"/>
      <c r="K2" s="33" t="s">
        <v>2</v>
      </c>
      <c r="L2" s="33">
        <f>SUM(L3:L4)</f>
        <v>2</v>
      </c>
    </row>
    <row r="3" spans="1:12" s="73" customFormat="1">
      <c r="B3" s="12" t="s">
        <v>283</v>
      </c>
      <c r="C3" s="14" t="s">
        <v>282</v>
      </c>
      <c r="D3" s="13" t="s">
        <v>281</v>
      </c>
      <c r="E3" s="12"/>
      <c r="F3" s="14"/>
      <c r="G3" s="12" t="s">
        <v>25</v>
      </c>
      <c r="H3" s="12" t="s">
        <v>3</v>
      </c>
      <c r="I3" s="10">
        <v>5</v>
      </c>
      <c r="J3" s="10"/>
      <c r="K3" s="10" t="s">
        <v>2</v>
      </c>
      <c r="L3" s="10">
        <v>1</v>
      </c>
    </row>
    <row r="4" spans="1:12" s="73" customFormat="1">
      <c r="B4" s="12" t="s">
        <v>280</v>
      </c>
      <c r="C4" s="14" t="s">
        <v>279</v>
      </c>
      <c r="D4" s="13" t="s">
        <v>278</v>
      </c>
      <c r="E4" s="12"/>
      <c r="F4" s="14"/>
      <c r="G4" s="12" t="s">
        <v>25</v>
      </c>
      <c r="H4" s="12" t="s">
        <v>3</v>
      </c>
      <c r="I4" s="10">
        <v>7</v>
      </c>
      <c r="J4" s="10"/>
      <c r="K4" s="10" t="s">
        <v>2</v>
      </c>
      <c r="L4" s="10">
        <v>1</v>
      </c>
    </row>
    <row r="5" spans="1:12" ht="15" customHeight="1">
      <c r="A5" s="22" t="s">
        <v>277</v>
      </c>
      <c r="B5" s="22"/>
      <c r="C5" s="35"/>
      <c r="D5" s="34" t="s">
        <v>276</v>
      </c>
      <c r="E5" s="22"/>
      <c r="F5" s="22"/>
      <c r="G5" s="22" t="s">
        <v>16</v>
      </c>
      <c r="H5" s="22"/>
      <c r="I5" s="33"/>
      <c r="J5" s="33"/>
      <c r="K5" s="33" t="s">
        <v>2</v>
      </c>
      <c r="L5" s="33">
        <f>SUM(L6:L7)</f>
        <v>2</v>
      </c>
    </row>
    <row r="6" spans="1:12">
      <c r="B6" s="79" t="s">
        <v>275</v>
      </c>
      <c r="C6" s="78" t="s">
        <v>274</v>
      </c>
      <c r="D6" s="77" t="s">
        <v>267</v>
      </c>
      <c r="E6" s="77" t="s">
        <v>215</v>
      </c>
      <c r="F6" s="78" t="s">
        <v>40</v>
      </c>
      <c r="G6" s="75" t="s">
        <v>4</v>
      </c>
      <c r="H6" s="75" t="s">
        <v>3</v>
      </c>
      <c r="I6" s="74">
        <v>5</v>
      </c>
      <c r="J6" s="74"/>
      <c r="K6" s="74" t="s">
        <v>2</v>
      </c>
      <c r="L6" s="74">
        <v>1</v>
      </c>
    </row>
    <row r="7" spans="1:12">
      <c r="B7" s="79" t="s">
        <v>273</v>
      </c>
      <c r="C7" s="78" t="s">
        <v>272</v>
      </c>
      <c r="D7" s="77" t="s">
        <v>263</v>
      </c>
      <c r="E7" s="77" t="s">
        <v>215</v>
      </c>
      <c r="F7" s="76" t="s">
        <v>262</v>
      </c>
      <c r="G7" s="75" t="s">
        <v>4</v>
      </c>
      <c r="H7" s="75" t="s">
        <v>3</v>
      </c>
      <c r="I7" s="74">
        <v>5</v>
      </c>
      <c r="J7" s="74">
        <v>60</v>
      </c>
      <c r="K7" s="74" t="s">
        <v>2</v>
      </c>
      <c r="L7" s="74">
        <v>1</v>
      </c>
    </row>
    <row r="8" spans="1:12" ht="15" customHeight="1">
      <c r="A8" s="22" t="s">
        <v>271</v>
      </c>
      <c r="B8" s="22"/>
      <c r="C8" s="35"/>
      <c r="D8" s="34" t="s">
        <v>270</v>
      </c>
      <c r="E8" s="22"/>
      <c r="F8" s="22"/>
      <c r="G8" s="22" t="s">
        <v>16</v>
      </c>
      <c r="H8" s="22"/>
      <c r="I8" s="33"/>
      <c r="J8" s="33"/>
      <c r="K8" s="33" t="s">
        <v>2</v>
      </c>
      <c r="L8" s="33">
        <f>SUM(L9:L10)</f>
        <v>2</v>
      </c>
    </row>
    <row r="9" spans="1:12" s="73" customFormat="1" ht="25.5">
      <c r="B9" s="12" t="s">
        <v>269</v>
      </c>
      <c r="C9" s="14" t="s">
        <v>268</v>
      </c>
      <c r="D9" s="13" t="s">
        <v>267</v>
      </c>
      <c r="E9" s="12" t="s">
        <v>215</v>
      </c>
      <c r="F9" s="42" t="s">
        <v>266</v>
      </c>
      <c r="G9" s="12" t="s">
        <v>4</v>
      </c>
      <c r="H9" s="12" t="s">
        <v>3</v>
      </c>
      <c r="I9" s="10">
        <v>8</v>
      </c>
      <c r="J9" s="10">
        <v>70</v>
      </c>
      <c r="K9" s="10" t="s">
        <v>64</v>
      </c>
      <c r="L9" s="10">
        <v>1</v>
      </c>
    </row>
    <row r="10" spans="1:12" s="73" customFormat="1">
      <c r="B10" s="12" t="s">
        <v>265</v>
      </c>
      <c r="C10" s="14" t="s">
        <v>264</v>
      </c>
      <c r="D10" s="13" t="s">
        <v>263</v>
      </c>
      <c r="E10" s="12" t="s">
        <v>27</v>
      </c>
      <c r="F10" s="14" t="s">
        <v>262</v>
      </c>
      <c r="G10" s="12" t="s">
        <v>4</v>
      </c>
      <c r="H10" s="12" t="s">
        <v>3</v>
      </c>
      <c r="I10" s="10">
        <v>8</v>
      </c>
      <c r="J10" s="10">
        <v>70</v>
      </c>
      <c r="K10" s="10" t="s">
        <v>2</v>
      </c>
      <c r="L10" s="10">
        <v>1</v>
      </c>
    </row>
    <row r="11" spans="1:12">
      <c r="A11" s="22" t="s">
        <v>261</v>
      </c>
      <c r="B11" s="22"/>
      <c r="C11" s="35"/>
      <c r="D11" s="34" t="s">
        <v>260</v>
      </c>
      <c r="E11" s="22"/>
      <c r="F11" s="35"/>
      <c r="G11" s="22" t="s">
        <v>16</v>
      </c>
      <c r="H11" s="22"/>
      <c r="I11" s="33"/>
      <c r="J11" s="33"/>
      <c r="K11" s="33" t="s">
        <v>2</v>
      </c>
      <c r="L11" s="72">
        <f>SUM(L12:L13)</f>
        <v>4</v>
      </c>
    </row>
    <row r="12" spans="1:12" ht="25.5">
      <c r="B12" s="65" t="s">
        <v>259</v>
      </c>
      <c r="C12" s="71" t="s">
        <v>258</v>
      </c>
      <c r="D12" s="13" t="s">
        <v>257</v>
      </c>
      <c r="E12" s="65" t="s">
        <v>27</v>
      </c>
      <c r="F12" s="70" t="s">
        <v>245</v>
      </c>
      <c r="G12" s="65" t="s">
        <v>4</v>
      </c>
      <c r="H12" s="65" t="s">
        <v>3</v>
      </c>
      <c r="I12" s="69">
        <v>7</v>
      </c>
      <c r="J12" s="64">
        <v>90</v>
      </c>
      <c r="K12" s="64" t="s">
        <v>64</v>
      </c>
      <c r="L12" s="64">
        <v>2</v>
      </c>
    </row>
    <row r="13" spans="1:12">
      <c r="B13" s="65" t="s">
        <v>256</v>
      </c>
      <c r="C13" s="67" t="s">
        <v>255</v>
      </c>
      <c r="D13" s="13" t="s">
        <v>254</v>
      </c>
      <c r="E13" s="65" t="s">
        <v>27</v>
      </c>
      <c r="F13" s="67" t="s">
        <v>40</v>
      </c>
      <c r="G13" s="65" t="s">
        <v>4</v>
      </c>
      <c r="H13" s="65" t="s">
        <v>3</v>
      </c>
      <c r="I13" s="64">
        <v>7</v>
      </c>
      <c r="J13" s="64"/>
      <c r="K13" s="64" t="s">
        <v>2</v>
      </c>
      <c r="L13" s="68">
        <v>2</v>
      </c>
    </row>
    <row r="14" spans="1:12">
      <c r="A14" s="22" t="s">
        <v>253</v>
      </c>
      <c r="B14" s="22"/>
      <c r="C14" s="35"/>
      <c r="D14" s="34" t="s">
        <v>252</v>
      </c>
      <c r="E14" s="22"/>
      <c r="F14" s="35"/>
      <c r="G14" s="22" t="s">
        <v>16</v>
      </c>
      <c r="H14" s="22"/>
      <c r="I14" s="33"/>
      <c r="J14" s="33"/>
      <c r="K14" s="33" t="s">
        <v>2</v>
      </c>
      <c r="L14" s="33">
        <f>SUM(L15:L16)</f>
        <v>4</v>
      </c>
    </row>
    <row r="15" spans="1:12">
      <c r="B15" s="65" t="s">
        <v>251</v>
      </c>
      <c r="C15" s="14" t="s">
        <v>250</v>
      </c>
      <c r="D15" s="13" t="s">
        <v>249</v>
      </c>
      <c r="E15" s="65" t="s">
        <v>27</v>
      </c>
      <c r="F15" s="67" t="s">
        <v>40</v>
      </c>
      <c r="G15" s="65" t="s">
        <v>4</v>
      </c>
      <c r="H15" s="65" t="s">
        <v>3</v>
      </c>
      <c r="I15" s="64">
        <v>7</v>
      </c>
      <c r="J15" s="64"/>
      <c r="K15" s="64" t="s">
        <v>2</v>
      </c>
      <c r="L15" s="64">
        <v>2</v>
      </c>
    </row>
    <row r="16" spans="1:12" ht="25.5">
      <c r="B16" s="65" t="s">
        <v>248</v>
      </c>
      <c r="C16" s="14" t="s">
        <v>247</v>
      </c>
      <c r="D16" s="13" t="s">
        <v>246</v>
      </c>
      <c r="E16" s="65" t="s">
        <v>27</v>
      </c>
      <c r="F16" s="66" t="s">
        <v>245</v>
      </c>
      <c r="G16" s="65" t="s">
        <v>4</v>
      </c>
      <c r="H16" s="65" t="s">
        <v>3</v>
      </c>
      <c r="I16" s="64">
        <v>8</v>
      </c>
      <c r="J16" s="64">
        <v>90</v>
      </c>
      <c r="K16" s="64" t="s">
        <v>64</v>
      </c>
      <c r="L16" s="64">
        <v>2</v>
      </c>
    </row>
    <row r="17" spans="1:12">
      <c r="A17" s="22" t="s">
        <v>244</v>
      </c>
      <c r="B17" s="22"/>
      <c r="C17" s="35"/>
      <c r="D17" s="34" t="s">
        <v>243</v>
      </c>
      <c r="E17" s="22"/>
      <c r="F17" s="35"/>
      <c r="G17" s="22" t="s">
        <v>16</v>
      </c>
      <c r="H17" s="22"/>
      <c r="I17" s="33"/>
      <c r="J17" s="33"/>
      <c r="K17" s="33" t="s">
        <v>2</v>
      </c>
      <c r="L17" s="33">
        <f>SUM(L18:L21)</f>
        <v>8</v>
      </c>
    </row>
    <row r="18" spans="1:12">
      <c r="B18" s="12" t="s">
        <v>242</v>
      </c>
      <c r="C18" s="14" t="s">
        <v>241</v>
      </c>
      <c r="D18" s="13">
        <v>1</v>
      </c>
      <c r="E18" s="12" t="s">
        <v>233</v>
      </c>
      <c r="F18" s="14" t="s">
        <v>40</v>
      </c>
      <c r="G18" s="12" t="s">
        <v>4</v>
      </c>
      <c r="H18" s="12" t="s">
        <v>3</v>
      </c>
      <c r="I18" s="10">
        <v>5</v>
      </c>
      <c r="J18" s="10"/>
      <c r="K18" s="10" t="s">
        <v>2</v>
      </c>
      <c r="L18" s="10">
        <v>2</v>
      </c>
    </row>
    <row r="19" spans="1:12" ht="25.5">
      <c r="B19" s="12" t="s">
        <v>240</v>
      </c>
      <c r="C19" s="14" t="s">
        <v>239</v>
      </c>
      <c r="D19" s="13">
        <v>2</v>
      </c>
      <c r="E19" s="12" t="s">
        <v>233</v>
      </c>
      <c r="F19" s="14" t="s">
        <v>238</v>
      </c>
      <c r="G19" s="12" t="s">
        <v>4</v>
      </c>
      <c r="H19" s="12" t="s">
        <v>3</v>
      </c>
      <c r="I19" s="10">
        <v>5</v>
      </c>
      <c r="J19" s="10"/>
      <c r="K19" s="10" t="s">
        <v>2</v>
      </c>
      <c r="L19" s="10">
        <v>2</v>
      </c>
    </row>
    <row r="20" spans="1:12" ht="25.5">
      <c r="B20" s="12" t="s">
        <v>237</v>
      </c>
      <c r="C20" s="14" t="s">
        <v>236</v>
      </c>
      <c r="D20" s="13">
        <v>3</v>
      </c>
      <c r="E20" s="12" t="s">
        <v>233</v>
      </c>
      <c r="F20" s="14" t="s">
        <v>56</v>
      </c>
      <c r="G20" s="12" t="s">
        <v>25</v>
      </c>
      <c r="H20" s="12" t="s">
        <v>3</v>
      </c>
      <c r="I20" s="10">
        <v>5</v>
      </c>
      <c r="J20" s="10"/>
      <c r="K20" s="10" t="s">
        <v>2</v>
      </c>
      <c r="L20" s="7">
        <v>2</v>
      </c>
    </row>
    <row r="21" spans="1:12" ht="25.5">
      <c r="B21" s="12" t="s">
        <v>235</v>
      </c>
      <c r="C21" s="14" t="s">
        <v>234</v>
      </c>
      <c r="D21" s="13">
        <v>5</v>
      </c>
      <c r="E21" s="12" t="s">
        <v>233</v>
      </c>
      <c r="F21" s="14" t="s">
        <v>56</v>
      </c>
      <c r="G21" s="12" t="s">
        <v>25</v>
      </c>
      <c r="H21" s="12" t="s">
        <v>3</v>
      </c>
      <c r="I21" s="10">
        <v>7</v>
      </c>
      <c r="J21" s="10"/>
      <c r="K21" s="10" t="s">
        <v>2</v>
      </c>
      <c r="L21" s="10">
        <v>2</v>
      </c>
    </row>
    <row r="22" spans="1:12">
      <c r="A22" s="22" t="s">
        <v>232</v>
      </c>
      <c r="B22" s="22"/>
      <c r="C22" s="35"/>
      <c r="D22" s="34" t="s">
        <v>231</v>
      </c>
      <c r="E22" s="22"/>
      <c r="F22" s="35"/>
      <c r="G22" s="22" t="s">
        <v>16</v>
      </c>
      <c r="H22" s="22"/>
      <c r="I22" s="33"/>
      <c r="J22" s="33"/>
      <c r="K22" s="33" t="s">
        <v>2</v>
      </c>
      <c r="L22" s="33">
        <f>SUM(L23:L24)</f>
        <v>2</v>
      </c>
    </row>
    <row r="23" spans="1:12">
      <c r="B23" s="12" t="s">
        <v>230</v>
      </c>
      <c r="C23" s="14" t="s">
        <v>66</v>
      </c>
      <c r="D23" s="13">
        <v>1</v>
      </c>
      <c r="E23" s="12" t="s">
        <v>27</v>
      </c>
      <c r="F23" s="28" t="s">
        <v>229</v>
      </c>
      <c r="G23" s="12" t="s">
        <v>4</v>
      </c>
      <c r="H23" s="12" t="s">
        <v>3</v>
      </c>
      <c r="I23" s="10">
        <v>8</v>
      </c>
      <c r="J23" s="10"/>
      <c r="K23" s="10" t="s">
        <v>2</v>
      </c>
      <c r="L23" s="10">
        <v>1</v>
      </c>
    </row>
    <row r="24" spans="1:12" ht="25.5">
      <c r="B24" s="12" t="s">
        <v>228</v>
      </c>
      <c r="C24" s="14" t="s">
        <v>227</v>
      </c>
      <c r="D24" s="13">
        <v>2</v>
      </c>
      <c r="E24" s="12" t="s">
        <v>27</v>
      </c>
      <c r="F24" s="14" t="s">
        <v>56</v>
      </c>
      <c r="G24" s="12" t="s">
        <v>25</v>
      </c>
      <c r="H24" s="12" t="s">
        <v>3</v>
      </c>
      <c r="I24" s="10">
        <v>8</v>
      </c>
      <c r="J24" s="10"/>
      <c r="K24" s="10" t="s">
        <v>2</v>
      </c>
      <c r="L24" s="10">
        <v>1</v>
      </c>
    </row>
    <row r="25" spans="1:12">
      <c r="A25" s="22" t="s">
        <v>226</v>
      </c>
      <c r="B25" s="22"/>
      <c r="C25" s="35"/>
      <c r="D25" s="34" t="s">
        <v>225</v>
      </c>
      <c r="E25" s="22"/>
      <c r="F25" s="35"/>
      <c r="G25" s="22" t="s">
        <v>16</v>
      </c>
      <c r="H25" s="22"/>
      <c r="I25" s="33"/>
      <c r="J25" s="33"/>
      <c r="K25" s="33" t="s">
        <v>2</v>
      </c>
      <c r="L25" s="33">
        <f>SUM(L26:L26)</f>
        <v>2</v>
      </c>
    </row>
    <row r="26" spans="1:12" ht="25.5">
      <c r="B26" s="12" t="s">
        <v>224</v>
      </c>
      <c r="C26" s="14" t="s">
        <v>223</v>
      </c>
      <c r="D26" s="13">
        <v>1</v>
      </c>
      <c r="E26" s="12" t="s">
        <v>41</v>
      </c>
      <c r="F26" s="14" t="s">
        <v>40</v>
      </c>
      <c r="G26" s="12" t="s">
        <v>4</v>
      </c>
      <c r="H26" s="12" t="s">
        <v>3</v>
      </c>
      <c r="I26" s="10">
        <v>8</v>
      </c>
      <c r="J26" s="10"/>
      <c r="K26" s="10" t="s">
        <v>2</v>
      </c>
      <c r="L26" s="10">
        <v>2</v>
      </c>
    </row>
    <row r="27" spans="1:12">
      <c r="A27" s="22" t="s">
        <v>222</v>
      </c>
      <c r="B27" s="22"/>
      <c r="C27" s="35"/>
      <c r="D27" s="34" t="s">
        <v>221</v>
      </c>
      <c r="E27" s="22"/>
      <c r="F27" s="35"/>
      <c r="G27" s="22" t="s">
        <v>16</v>
      </c>
      <c r="H27" s="22"/>
      <c r="I27" s="33"/>
      <c r="J27" s="33"/>
      <c r="K27" s="33" t="s">
        <v>2</v>
      </c>
      <c r="L27" s="33">
        <f>SUM(L28:L28)</f>
        <v>3</v>
      </c>
    </row>
    <row r="28" spans="1:12">
      <c r="B28" s="12" t="s">
        <v>217</v>
      </c>
      <c r="C28" s="14" t="s">
        <v>220</v>
      </c>
      <c r="D28" s="13">
        <v>2</v>
      </c>
      <c r="E28" s="12" t="s">
        <v>215</v>
      </c>
      <c r="F28" s="14" t="s">
        <v>40</v>
      </c>
      <c r="G28" s="12" t="s">
        <v>4</v>
      </c>
      <c r="H28" s="12" t="s">
        <v>3</v>
      </c>
      <c r="I28" s="9">
        <v>7</v>
      </c>
      <c r="J28" s="10"/>
      <c r="K28" s="10" t="s">
        <v>2</v>
      </c>
      <c r="L28" s="63">
        <v>3</v>
      </c>
    </row>
    <row r="29" spans="1:12">
      <c r="A29" s="22" t="s">
        <v>219</v>
      </c>
      <c r="B29" s="22"/>
      <c r="C29" s="35"/>
      <c r="D29" s="34" t="s">
        <v>218</v>
      </c>
      <c r="E29" s="22"/>
      <c r="F29" s="35"/>
      <c r="G29" s="22" t="s">
        <v>16</v>
      </c>
      <c r="H29" s="22"/>
      <c r="I29" s="33"/>
      <c r="J29" s="33"/>
      <c r="K29" s="33" t="s">
        <v>2</v>
      </c>
      <c r="L29" s="33">
        <f>SUM(L30)</f>
        <v>1</v>
      </c>
    </row>
    <row r="30" spans="1:12">
      <c r="B30" s="12" t="s">
        <v>217</v>
      </c>
      <c r="C30" s="14" t="s">
        <v>216</v>
      </c>
      <c r="D30" s="13">
        <v>1</v>
      </c>
      <c r="E30" s="12" t="s">
        <v>215</v>
      </c>
      <c r="F30" s="14" t="s">
        <v>40</v>
      </c>
      <c r="G30" s="12" t="s">
        <v>4</v>
      </c>
      <c r="H30" s="12" t="s">
        <v>3</v>
      </c>
      <c r="I30" s="9">
        <v>8</v>
      </c>
      <c r="J30" s="10"/>
      <c r="K30" s="10" t="s">
        <v>2</v>
      </c>
      <c r="L30" s="10">
        <v>1</v>
      </c>
    </row>
    <row r="31" spans="1:12">
      <c r="A31" s="22" t="s">
        <v>214</v>
      </c>
      <c r="B31" s="22"/>
      <c r="C31" s="35"/>
      <c r="D31" s="34" t="s">
        <v>213</v>
      </c>
      <c r="E31" s="22"/>
      <c r="F31" s="35"/>
      <c r="G31" s="22" t="s">
        <v>16</v>
      </c>
      <c r="H31" s="22"/>
      <c r="I31" s="33"/>
      <c r="J31" s="33"/>
      <c r="K31" s="33" t="s">
        <v>2</v>
      </c>
      <c r="L31" s="33">
        <f>SUM(L32:L32)</f>
        <v>1</v>
      </c>
    </row>
    <row r="32" spans="1:12">
      <c r="B32" s="12" t="s">
        <v>212</v>
      </c>
      <c r="C32" s="14" t="s">
        <v>211</v>
      </c>
      <c r="D32" s="13">
        <v>1</v>
      </c>
      <c r="E32" s="12" t="s">
        <v>206</v>
      </c>
      <c r="F32" s="28" t="s">
        <v>83</v>
      </c>
      <c r="G32" s="12" t="s">
        <v>4</v>
      </c>
      <c r="H32" s="12" t="s">
        <v>3</v>
      </c>
      <c r="I32" s="10">
        <v>5</v>
      </c>
      <c r="J32" s="10">
        <v>60</v>
      </c>
      <c r="K32" s="25" t="s">
        <v>2</v>
      </c>
      <c r="L32" s="10">
        <v>1</v>
      </c>
    </row>
    <row r="33" spans="1:14">
      <c r="A33" s="22" t="s">
        <v>210</v>
      </c>
      <c r="B33" s="22"/>
      <c r="C33" s="35"/>
      <c r="D33" s="34" t="s">
        <v>209</v>
      </c>
      <c r="E33" s="22"/>
      <c r="F33" s="35"/>
      <c r="G33" s="22" t="s">
        <v>16</v>
      </c>
      <c r="H33" s="22"/>
      <c r="I33" s="33"/>
      <c r="J33" s="33"/>
      <c r="K33" s="33" t="s">
        <v>2</v>
      </c>
      <c r="L33" s="33">
        <f>SUM(L34:L34)</f>
        <v>1</v>
      </c>
    </row>
    <row r="34" spans="1:14">
      <c r="B34" s="12" t="s">
        <v>208</v>
      </c>
      <c r="C34" s="14" t="s">
        <v>207</v>
      </c>
      <c r="D34" s="13">
        <v>1</v>
      </c>
      <c r="E34" s="12" t="s">
        <v>206</v>
      </c>
      <c r="F34" s="36" t="s">
        <v>26</v>
      </c>
      <c r="G34" s="12" t="s">
        <v>192</v>
      </c>
      <c r="H34" s="12" t="s">
        <v>3</v>
      </c>
      <c r="I34" s="10">
        <v>8</v>
      </c>
      <c r="J34" s="10"/>
      <c r="K34" s="25" t="s">
        <v>2</v>
      </c>
      <c r="L34" s="10">
        <v>1</v>
      </c>
    </row>
    <row r="35" spans="1:14">
      <c r="A35" s="22" t="s">
        <v>205</v>
      </c>
      <c r="B35" s="22"/>
      <c r="C35" s="35"/>
      <c r="D35" s="34" t="s">
        <v>204</v>
      </c>
      <c r="E35" s="22"/>
      <c r="F35" s="35"/>
      <c r="G35" s="22" t="s">
        <v>16</v>
      </c>
      <c r="H35" s="22"/>
      <c r="I35" s="33"/>
      <c r="J35" s="33"/>
      <c r="K35" s="33" t="s">
        <v>2</v>
      </c>
      <c r="L35" s="33">
        <f>SUM(L36:L36)</f>
        <v>1</v>
      </c>
    </row>
    <row r="36" spans="1:14">
      <c r="B36" s="12" t="s">
        <v>203</v>
      </c>
      <c r="C36" s="14" t="s">
        <v>202</v>
      </c>
      <c r="D36" s="13" t="s">
        <v>201</v>
      </c>
      <c r="E36" s="12" t="s">
        <v>200</v>
      </c>
      <c r="F36" s="14" t="s">
        <v>26</v>
      </c>
      <c r="G36" s="12" t="s">
        <v>192</v>
      </c>
      <c r="H36" s="12" t="s">
        <v>70</v>
      </c>
      <c r="I36" s="10">
        <v>5</v>
      </c>
      <c r="J36" s="10"/>
      <c r="K36" s="10" t="s">
        <v>2</v>
      </c>
      <c r="L36" s="10">
        <v>1</v>
      </c>
    </row>
    <row r="37" spans="1:14">
      <c r="A37" s="22" t="s">
        <v>199</v>
      </c>
      <c r="B37" s="22"/>
      <c r="C37" s="35"/>
      <c r="D37" s="34" t="s">
        <v>198</v>
      </c>
      <c r="E37" s="22"/>
      <c r="F37" s="35"/>
      <c r="G37" s="22" t="s">
        <v>16</v>
      </c>
      <c r="H37" s="22"/>
      <c r="I37" s="33"/>
      <c r="J37" s="33"/>
      <c r="K37" s="33" t="s">
        <v>2</v>
      </c>
      <c r="L37" s="33">
        <f>SUM(L38:L40)</f>
        <v>6</v>
      </c>
    </row>
    <row r="38" spans="1:14">
      <c r="B38" s="12" t="s">
        <v>197</v>
      </c>
      <c r="C38" s="14" t="s">
        <v>195</v>
      </c>
      <c r="D38" s="13">
        <v>1</v>
      </c>
      <c r="E38" s="12" t="s">
        <v>41</v>
      </c>
      <c r="F38" s="14" t="s">
        <v>59</v>
      </c>
      <c r="G38" s="12" t="s">
        <v>192</v>
      </c>
      <c r="H38" s="12" t="s">
        <v>3</v>
      </c>
      <c r="I38" s="10">
        <v>7</v>
      </c>
      <c r="J38" s="10"/>
      <c r="K38" s="10" t="s">
        <v>2</v>
      </c>
      <c r="L38" s="10">
        <v>2</v>
      </c>
    </row>
    <row r="39" spans="1:14">
      <c r="B39" s="12" t="s">
        <v>196</v>
      </c>
      <c r="C39" s="14" t="s">
        <v>195</v>
      </c>
      <c r="D39" s="13">
        <v>2</v>
      </c>
      <c r="E39" s="12" t="s">
        <v>41</v>
      </c>
      <c r="F39" s="14" t="s">
        <v>59</v>
      </c>
      <c r="G39" s="12" t="s">
        <v>192</v>
      </c>
      <c r="H39" s="12" t="s">
        <v>3</v>
      </c>
      <c r="I39" s="10">
        <v>8</v>
      </c>
      <c r="J39" s="10"/>
      <c r="K39" s="10" t="s">
        <v>2</v>
      </c>
      <c r="L39" s="10">
        <v>2</v>
      </c>
    </row>
    <row r="40" spans="1:14">
      <c r="B40" s="12" t="s">
        <v>194</v>
      </c>
      <c r="C40" s="14" t="s">
        <v>193</v>
      </c>
      <c r="D40" s="13">
        <v>3</v>
      </c>
      <c r="E40" s="12" t="s">
        <v>30</v>
      </c>
      <c r="F40" s="14" t="s">
        <v>26</v>
      </c>
      <c r="G40" s="12" t="s">
        <v>192</v>
      </c>
      <c r="H40" s="12" t="s">
        <v>70</v>
      </c>
      <c r="I40" s="10">
        <v>8</v>
      </c>
      <c r="J40" s="10"/>
      <c r="K40" s="10" t="s">
        <v>2</v>
      </c>
      <c r="L40" s="10">
        <v>2</v>
      </c>
    </row>
    <row r="41" spans="1:14">
      <c r="A41" s="22" t="s">
        <v>191</v>
      </c>
      <c r="B41" s="22"/>
      <c r="C41" s="35"/>
      <c r="D41" s="34" t="s">
        <v>190</v>
      </c>
      <c r="E41" s="22"/>
      <c r="F41" s="35"/>
      <c r="G41" s="22" t="s">
        <v>16</v>
      </c>
      <c r="H41" s="22"/>
      <c r="I41" s="33"/>
      <c r="J41" s="33"/>
      <c r="K41" s="33" t="s">
        <v>2</v>
      </c>
      <c r="L41" s="33">
        <f>SUM(L42:L46)</f>
        <v>2</v>
      </c>
    </row>
    <row r="42" spans="1:14" s="53" customFormat="1" ht="14.25">
      <c r="B42" s="55" t="s">
        <v>189</v>
      </c>
      <c r="C42" s="59" t="s">
        <v>188</v>
      </c>
      <c r="D42" s="62">
        <v>1</v>
      </c>
      <c r="E42" s="61"/>
      <c r="F42" s="60"/>
      <c r="G42" s="6" t="s">
        <v>179</v>
      </c>
      <c r="H42" s="55" t="s">
        <v>3</v>
      </c>
      <c r="I42" s="4">
        <v>5</v>
      </c>
      <c r="J42" s="4"/>
      <c r="K42" s="4" t="s">
        <v>2</v>
      </c>
      <c r="L42" s="54">
        <v>1</v>
      </c>
    </row>
    <row r="43" spans="1:14">
      <c r="A43" s="52"/>
      <c r="B43" s="12" t="s">
        <v>187</v>
      </c>
      <c r="C43" s="14" t="s">
        <v>184</v>
      </c>
      <c r="D43" s="13">
        <v>2</v>
      </c>
      <c r="E43" s="12"/>
      <c r="F43" s="14" t="s">
        <v>183</v>
      </c>
      <c r="G43" s="12" t="s">
        <v>179</v>
      </c>
      <c r="H43" s="12" t="s">
        <v>182</v>
      </c>
      <c r="I43" s="10">
        <v>6</v>
      </c>
      <c r="J43" s="10"/>
      <c r="K43" s="10" t="s">
        <v>2</v>
      </c>
      <c r="L43" s="10"/>
    </row>
    <row r="44" spans="1:14">
      <c r="A44" s="52"/>
      <c r="B44" s="12" t="s">
        <v>186</v>
      </c>
      <c r="C44" s="14" t="s">
        <v>184</v>
      </c>
      <c r="D44" s="13">
        <v>3</v>
      </c>
      <c r="E44" s="12"/>
      <c r="F44" s="14" t="s">
        <v>183</v>
      </c>
      <c r="G44" s="12" t="s">
        <v>4</v>
      </c>
      <c r="H44" s="12" t="s">
        <v>182</v>
      </c>
      <c r="I44" s="10">
        <v>6</v>
      </c>
      <c r="J44" s="10"/>
      <c r="K44" s="10" t="s">
        <v>2</v>
      </c>
      <c r="L44" s="10"/>
    </row>
    <row r="45" spans="1:14">
      <c r="A45" s="52"/>
      <c r="B45" s="12" t="s">
        <v>185</v>
      </c>
      <c r="C45" s="14" t="s">
        <v>184</v>
      </c>
      <c r="D45" s="13">
        <v>4</v>
      </c>
      <c r="E45" s="12"/>
      <c r="F45" s="14" t="s">
        <v>183</v>
      </c>
      <c r="G45" s="12" t="s">
        <v>4</v>
      </c>
      <c r="H45" s="12" t="s">
        <v>182</v>
      </c>
      <c r="I45" s="10">
        <v>6</v>
      </c>
      <c r="J45" s="10"/>
      <c r="K45" s="10" t="s">
        <v>2</v>
      </c>
      <c r="L45" s="10"/>
    </row>
    <row r="46" spans="1:14" s="53" customFormat="1" ht="14.25">
      <c r="B46" s="55" t="s">
        <v>181</v>
      </c>
      <c r="C46" s="59" t="s">
        <v>180</v>
      </c>
      <c r="D46" s="58">
        <v>5</v>
      </c>
      <c r="E46" s="57"/>
      <c r="F46" s="56"/>
      <c r="G46" s="55" t="s">
        <v>179</v>
      </c>
      <c r="H46" s="55" t="s">
        <v>3</v>
      </c>
      <c r="I46" s="54">
        <v>7</v>
      </c>
      <c r="J46" s="54"/>
      <c r="K46" s="54" t="s">
        <v>2</v>
      </c>
      <c r="L46" s="54">
        <v>1</v>
      </c>
    </row>
    <row r="47" spans="1:14">
      <c r="A47" s="17" t="s">
        <v>178</v>
      </c>
      <c r="B47" s="17"/>
      <c r="C47" s="24"/>
      <c r="D47" s="23" t="s">
        <v>177</v>
      </c>
      <c r="E47" s="17"/>
      <c r="F47" s="24"/>
      <c r="G47" s="22" t="s">
        <v>16</v>
      </c>
      <c r="H47" s="17"/>
      <c r="I47" s="21"/>
      <c r="J47" s="21"/>
      <c r="K47" s="21" t="s">
        <v>2</v>
      </c>
      <c r="L47" s="21">
        <f>SUM(L48:L53)</f>
        <v>5</v>
      </c>
    </row>
    <row r="48" spans="1:14">
      <c r="B48" s="12" t="s">
        <v>176</v>
      </c>
      <c r="C48" s="14" t="s">
        <v>175</v>
      </c>
      <c r="D48" s="13" t="s">
        <v>174</v>
      </c>
      <c r="E48" s="12" t="s">
        <v>118</v>
      </c>
      <c r="F48" s="14" t="s">
        <v>83</v>
      </c>
      <c r="G48" s="12" t="s">
        <v>4</v>
      </c>
      <c r="H48" s="12" t="s">
        <v>3</v>
      </c>
      <c r="I48" s="10">
        <v>5</v>
      </c>
      <c r="J48" s="10">
        <v>50</v>
      </c>
      <c r="K48" s="10" t="s">
        <v>2</v>
      </c>
      <c r="L48" s="10">
        <v>1</v>
      </c>
      <c r="M48" s="10"/>
      <c r="N48" s="10"/>
    </row>
    <row r="49" spans="1:14">
      <c r="B49" s="12" t="s">
        <v>173</v>
      </c>
      <c r="C49" s="14" t="s">
        <v>172</v>
      </c>
      <c r="D49" s="13" t="s">
        <v>171</v>
      </c>
      <c r="E49" s="12" t="s">
        <v>122</v>
      </c>
      <c r="F49" s="14" t="s">
        <v>10</v>
      </c>
      <c r="G49" s="12" t="s">
        <v>4</v>
      </c>
      <c r="H49" s="12" t="s">
        <v>3</v>
      </c>
      <c r="I49" s="10">
        <v>5</v>
      </c>
      <c r="J49" s="10">
        <v>60</v>
      </c>
      <c r="K49" s="10" t="s">
        <v>2</v>
      </c>
      <c r="L49" s="10"/>
      <c r="M49" s="10"/>
      <c r="N49" s="10"/>
    </row>
    <row r="50" spans="1:14">
      <c r="B50" s="12" t="s">
        <v>170</v>
      </c>
      <c r="C50" s="14" t="s">
        <v>161</v>
      </c>
      <c r="D50" s="13" t="s">
        <v>169</v>
      </c>
      <c r="E50" s="12" t="s">
        <v>118</v>
      </c>
      <c r="F50" s="14" t="s">
        <v>168</v>
      </c>
      <c r="G50" s="12" t="s">
        <v>25</v>
      </c>
      <c r="H50" s="12" t="s">
        <v>3</v>
      </c>
      <c r="I50" s="10">
        <v>5</v>
      </c>
      <c r="J50" s="10"/>
      <c r="K50" s="10" t="s">
        <v>2</v>
      </c>
      <c r="L50" s="10">
        <v>1</v>
      </c>
      <c r="M50" s="10"/>
      <c r="N50" s="10"/>
    </row>
    <row r="51" spans="1:14">
      <c r="B51" s="12" t="s">
        <v>167</v>
      </c>
      <c r="C51" s="14" t="s">
        <v>161</v>
      </c>
      <c r="D51" s="13" t="s">
        <v>166</v>
      </c>
      <c r="E51" s="12" t="s">
        <v>118</v>
      </c>
      <c r="F51" s="14" t="s">
        <v>50</v>
      </c>
      <c r="G51" s="12" t="s">
        <v>25</v>
      </c>
      <c r="H51" s="12" t="s">
        <v>3</v>
      </c>
      <c r="I51" s="10">
        <v>7</v>
      </c>
      <c r="J51" s="10"/>
      <c r="K51" s="10" t="s">
        <v>2</v>
      </c>
      <c r="L51" s="10">
        <v>1</v>
      </c>
      <c r="M51" s="10"/>
      <c r="N51" s="10"/>
    </row>
    <row r="52" spans="1:14">
      <c r="B52" s="12" t="s">
        <v>165</v>
      </c>
      <c r="C52" s="14" t="s">
        <v>164</v>
      </c>
      <c r="D52" s="13" t="s">
        <v>163</v>
      </c>
      <c r="E52" s="12" t="s">
        <v>118</v>
      </c>
      <c r="F52" s="14" t="s">
        <v>19</v>
      </c>
      <c r="G52" s="12" t="s">
        <v>9</v>
      </c>
      <c r="H52" s="12" t="s">
        <v>3</v>
      </c>
      <c r="I52" s="10">
        <v>8</v>
      </c>
      <c r="J52" s="10">
        <v>90</v>
      </c>
      <c r="K52" s="10" t="s">
        <v>2</v>
      </c>
      <c r="L52" s="10">
        <v>1</v>
      </c>
      <c r="M52" s="12"/>
      <c r="N52" s="10"/>
    </row>
    <row r="53" spans="1:14">
      <c r="B53" s="12" t="s">
        <v>162</v>
      </c>
      <c r="C53" s="14" t="s">
        <v>161</v>
      </c>
      <c r="D53" s="13" t="s">
        <v>160</v>
      </c>
      <c r="E53" s="12" t="s">
        <v>118</v>
      </c>
      <c r="F53" s="14" t="s">
        <v>50</v>
      </c>
      <c r="G53" s="12" t="s">
        <v>25</v>
      </c>
      <c r="H53" s="12" t="s">
        <v>3</v>
      </c>
      <c r="I53" s="10">
        <v>8</v>
      </c>
      <c r="J53" s="10"/>
      <c r="K53" s="10" t="s">
        <v>2</v>
      </c>
      <c r="L53" s="10">
        <v>1</v>
      </c>
      <c r="M53" s="12"/>
      <c r="N53" s="10"/>
    </row>
    <row r="54" spans="1:14">
      <c r="A54" s="17" t="s">
        <v>159</v>
      </c>
      <c r="B54" s="17"/>
      <c r="C54" s="24"/>
      <c r="D54" s="23" t="s">
        <v>158</v>
      </c>
      <c r="E54" s="17"/>
      <c r="F54" s="24"/>
      <c r="G54" s="17" t="s">
        <v>16</v>
      </c>
      <c r="H54" s="17"/>
      <c r="I54" s="21"/>
      <c r="J54" s="21"/>
      <c r="K54" s="21" t="s">
        <v>2</v>
      </c>
      <c r="L54" s="21">
        <f>SUM(L55:L57)</f>
        <v>6</v>
      </c>
    </row>
    <row r="55" spans="1:14">
      <c r="A55" s="52"/>
      <c r="B55" s="12" t="s">
        <v>157</v>
      </c>
      <c r="C55" s="14" t="s">
        <v>149</v>
      </c>
      <c r="D55" s="13" t="s">
        <v>148</v>
      </c>
      <c r="E55" s="12" t="s">
        <v>155</v>
      </c>
      <c r="F55" s="14" t="s">
        <v>127</v>
      </c>
      <c r="G55" s="12" t="s">
        <v>4</v>
      </c>
      <c r="H55" s="12" t="s">
        <v>3</v>
      </c>
      <c r="I55" s="10">
        <v>5</v>
      </c>
      <c r="K55" s="10" t="s">
        <v>2</v>
      </c>
      <c r="L55" s="10">
        <v>2</v>
      </c>
    </row>
    <row r="56" spans="1:14">
      <c r="A56" s="52"/>
      <c r="B56" s="12" t="s">
        <v>156</v>
      </c>
      <c r="C56" s="14" t="s">
        <v>146</v>
      </c>
      <c r="D56" s="13" t="s">
        <v>145</v>
      </c>
      <c r="E56" s="12" t="s">
        <v>155</v>
      </c>
      <c r="F56" s="14" t="s">
        <v>127</v>
      </c>
      <c r="G56" s="12" t="s">
        <v>4</v>
      </c>
      <c r="H56" s="12" t="s">
        <v>3</v>
      </c>
      <c r="I56" s="10">
        <v>7</v>
      </c>
      <c r="K56" s="10" t="s">
        <v>2</v>
      </c>
      <c r="L56" s="10">
        <v>2</v>
      </c>
    </row>
    <row r="57" spans="1:14">
      <c r="A57" s="52"/>
      <c r="B57" s="12" t="s">
        <v>150</v>
      </c>
      <c r="C57" s="14" t="s">
        <v>143</v>
      </c>
      <c r="D57" s="13" t="s">
        <v>142</v>
      </c>
      <c r="E57" s="12" t="s">
        <v>132</v>
      </c>
      <c r="F57" s="14" t="s">
        <v>127</v>
      </c>
      <c r="G57" s="12" t="s">
        <v>4</v>
      </c>
      <c r="H57" s="12" t="s">
        <v>3</v>
      </c>
      <c r="I57" s="10">
        <v>8</v>
      </c>
      <c r="K57" s="10" t="s">
        <v>2</v>
      </c>
      <c r="L57" s="10">
        <v>2</v>
      </c>
    </row>
    <row r="58" spans="1:14">
      <c r="B58" s="6" t="s">
        <v>154</v>
      </c>
    </row>
    <row r="59" spans="1:14">
      <c r="A59" s="17" t="s">
        <v>153</v>
      </c>
      <c r="B59" s="17"/>
      <c r="C59" s="24"/>
      <c r="D59" s="23" t="s">
        <v>152</v>
      </c>
      <c r="E59" s="17"/>
      <c r="F59" s="24"/>
      <c r="G59" s="17" t="s">
        <v>16</v>
      </c>
      <c r="H59" s="17"/>
      <c r="I59" s="21"/>
      <c r="J59" s="21"/>
      <c r="K59" s="21" t="s">
        <v>2</v>
      </c>
      <c r="L59" s="21" t="s">
        <v>151</v>
      </c>
    </row>
    <row r="60" spans="1:14">
      <c r="A60" s="52"/>
      <c r="B60" s="12" t="s">
        <v>150</v>
      </c>
      <c r="C60" s="14" t="s">
        <v>149</v>
      </c>
      <c r="D60" s="13" t="s">
        <v>148</v>
      </c>
      <c r="E60" s="12" t="s">
        <v>132</v>
      </c>
      <c r="F60" s="14" t="s">
        <v>127</v>
      </c>
      <c r="G60" s="12" t="s">
        <v>4</v>
      </c>
      <c r="H60" s="12" t="s">
        <v>3</v>
      </c>
      <c r="I60" s="10">
        <v>5</v>
      </c>
      <c r="K60" s="10" t="s">
        <v>2</v>
      </c>
      <c r="L60" s="10" t="s">
        <v>141</v>
      </c>
    </row>
    <row r="61" spans="1:14">
      <c r="A61" s="52"/>
      <c r="B61" s="12" t="s">
        <v>147</v>
      </c>
      <c r="C61" s="14" t="s">
        <v>146</v>
      </c>
      <c r="D61" s="13" t="s">
        <v>145</v>
      </c>
      <c r="E61" s="12" t="s">
        <v>132</v>
      </c>
      <c r="F61" s="14" t="s">
        <v>127</v>
      </c>
      <c r="G61" s="12" t="s">
        <v>4</v>
      </c>
      <c r="H61" s="12" t="s">
        <v>3</v>
      </c>
      <c r="I61" s="10">
        <v>7</v>
      </c>
      <c r="K61" s="10" t="s">
        <v>2</v>
      </c>
      <c r="L61" s="10" t="s">
        <v>141</v>
      </c>
    </row>
    <row r="62" spans="1:14">
      <c r="A62" s="52"/>
      <c r="B62" s="12" t="s">
        <v>144</v>
      </c>
      <c r="C62" s="14" t="s">
        <v>143</v>
      </c>
      <c r="D62" s="13" t="s">
        <v>142</v>
      </c>
      <c r="E62" s="12" t="s">
        <v>128</v>
      </c>
      <c r="F62" s="14" t="s">
        <v>127</v>
      </c>
      <c r="G62" s="12" t="s">
        <v>4</v>
      </c>
      <c r="H62" s="12" t="s">
        <v>3</v>
      </c>
      <c r="I62" s="10">
        <v>8</v>
      </c>
      <c r="K62" s="10" t="s">
        <v>2</v>
      </c>
      <c r="L62" s="10" t="s">
        <v>141</v>
      </c>
    </row>
    <row r="63" spans="1:14">
      <c r="A63" s="17" t="s">
        <v>140</v>
      </c>
      <c r="B63" s="17"/>
      <c r="C63" s="24"/>
      <c r="D63" s="23" t="s">
        <v>139</v>
      </c>
      <c r="E63" s="17"/>
      <c r="F63" s="24"/>
      <c r="G63" s="17" t="s">
        <v>16</v>
      </c>
      <c r="H63" s="17"/>
      <c r="I63" s="21"/>
      <c r="J63" s="21"/>
      <c r="K63" s="21" t="s">
        <v>2</v>
      </c>
      <c r="L63" s="21">
        <f>SUM(L64:L66)</f>
        <v>6</v>
      </c>
    </row>
    <row r="64" spans="1:14">
      <c r="A64" s="52"/>
      <c r="B64" s="12" t="s">
        <v>138</v>
      </c>
      <c r="C64" s="12" t="s">
        <v>137</v>
      </c>
      <c r="D64" s="13" t="s">
        <v>136</v>
      </c>
      <c r="E64" s="12" t="s">
        <v>132</v>
      </c>
      <c r="F64" s="14" t="s">
        <v>127</v>
      </c>
      <c r="G64" s="12" t="s">
        <v>4</v>
      </c>
      <c r="H64" s="12" t="s">
        <v>3</v>
      </c>
      <c r="I64" s="10">
        <v>5</v>
      </c>
      <c r="K64" s="10" t="s">
        <v>2</v>
      </c>
      <c r="L64" s="10">
        <v>2</v>
      </c>
    </row>
    <row r="65" spans="1:13">
      <c r="A65" s="52"/>
      <c r="B65" s="12" t="s">
        <v>135</v>
      </c>
      <c r="C65" s="12" t="s">
        <v>134</v>
      </c>
      <c r="D65" s="13" t="s">
        <v>133</v>
      </c>
      <c r="E65" s="12" t="s">
        <v>132</v>
      </c>
      <c r="F65" s="14" t="s">
        <v>127</v>
      </c>
      <c r="G65" s="12" t="s">
        <v>4</v>
      </c>
      <c r="H65" s="12" t="s">
        <v>3</v>
      </c>
      <c r="I65" s="10">
        <v>7</v>
      </c>
      <c r="K65" s="10" t="s">
        <v>2</v>
      </c>
      <c r="L65" s="10">
        <v>2</v>
      </c>
    </row>
    <row r="66" spans="1:13">
      <c r="A66" s="52"/>
      <c r="B66" s="12" t="s">
        <v>131</v>
      </c>
      <c r="C66" s="12" t="s">
        <v>130</v>
      </c>
      <c r="D66" s="13" t="s">
        <v>129</v>
      </c>
      <c r="E66" s="12" t="s">
        <v>128</v>
      </c>
      <c r="F66" s="14" t="s">
        <v>127</v>
      </c>
      <c r="G66" s="12" t="s">
        <v>4</v>
      </c>
      <c r="H66" s="12" t="s">
        <v>3</v>
      </c>
      <c r="I66" s="10">
        <v>8</v>
      </c>
      <c r="K66" s="10" t="s">
        <v>2</v>
      </c>
      <c r="L66" s="10">
        <v>2</v>
      </c>
    </row>
    <row r="67" spans="1:13">
      <c r="A67" s="17" t="s">
        <v>126</v>
      </c>
      <c r="B67" s="17"/>
      <c r="C67" s="24"/>
      <c r="D67" s="23" t="s">
        <v>125</v>
      </c>
      <c r="E67" s="17"/>
      <c r="F67" s="24"/>
      <c r="G67" s="17" t="s">
        <v>16</v>
      </c>
      <c r="H67" s="17"/>
      <c r="I67" s="21"/>
      <c r="J67" s="21"/>
      <c r="K67" s="21" t="s">
        <v>2</v>
      </c>
      <c r="L67" s="21">
        <f>SUM(L68:L69)</f>
        <v>1</v>
      </c>
    </row>
    <row r="68" spans="1:13">
      <c r="B68" s="12" t="s">
        <v>124</v>
      </c>
      <c r="C68" s="14" t="s">
        <v>120</v>
      </c>
      <c r="D68" s="13" t="s">
        <v>123</v>
      </c>
      <c r="E68" s="12" t="s">
        <v>122</v>
      </c>
      <c r="F68" s="14" t="s">
        <v>117</v>
      </c>
      <c r="G68" s="12" t="s">
        <v>4</v>
      </c>
      <c r="H68" s="12" t="s">
        <v>3</v>
      </c>
      <c r="I68" s="10">
        <v>5</v>
      </c>
      <c r="J68" s="10">
        <v>50</v>
      </c>
      <c r="K68" s="10" t="s">
        <v>2</v>
      </c>
      <c r="L68" s="12"/>
    </row>
    <row r="69" spans="1:13">
      <c r="B69" s="12" t="s">
        <v>121</v>
      </c>
      <c r="C69" s="14" t="s">
        <v>120</v>
      </c>
      <c r="D69" s="13" t="s">
        <v>119</v>
      </c>
      <c r="E69" s="12" t="s">
        <v>118</v>
      </c>
      <c r="F69" s="14" t="s">
        <v>117</v>
      </c>
      <c r="G69" s="12" t="s">
        <v>4</v>
      </c>
      <c r="H69" s="12" t="s">
        <v>3</v>
      </c>
      <c r="I69" s="10">
        <v>5</v>
      </c>
      <c r="J69" s="10">
        <v>50</v>
      </c>
      <c r="K69" s="10" t="s">
        <v>2</v>
      </c>
      <c r="L69" s="10">
        <v>1</v>
      </c>
    </row>
    <row r="70" spans="1:13">
      <c r="A70" s="16" t="s">
        <v>116</v>
      </c>
      <c r="B70" s="16"/>
      <c r="C70" s="19"/>
      <c r="D70" s="18" t="s">
        <v>115</v>
      </c>
      <c r="E70" s="16"/>
      <c r="F70" s="19"/>
      <c r="G70" s="17" t="s">
        <v>16</v>
      </c>
      <c r="H70" s="16"/>
      <c r="I70" s="15"/>
      <c r="J70" s="15"/>
      <c r="K70" s="15" t="s">
        <v>2</v>
      </c>
      <c r="L70" s="15">
        <f>SUM(L71:L74)</f>
        <v>1</v>
      </c>
    </row>
    <row r="71" spans="1:13">
      <c r="B71" s="11" t="s">
        <v>114</v>
      </c>
      <c r="C71" s="51" t="s">
        <v>113</v>
      </c>
      <c r="D71" s="13" t="s">
        <v>112</v>
      </c>
      <c r="E71" s="11" t="s">
        <v>13</v>
      </c>
      <c r="F71" s="14" t="s">
        <v>10</v>
      </c>
      <c r="G71" s="12" t="s">
        <v>4</v>
      </c>
      <c r="H71" s="11" t="s">
        <v>3</v>
      </c>
      <c r="I71" s="10">
        <v>5</v>
      </c>
      <c r="J71" s="9">
        <v>60</v>
      </c>
      <c r="K71" s="9" t="s">
        <v>2</v>
      </c>
      <c r="L71" s="9">
        <v>1</v>
      </c>
    </row>
    <row r="72" spans="1:13">
      <c r="B72" s="12" t="s">
        <v>111</v>
      </c>
      <c r="C72" s="14" t="s">
        <v>110</v>
      </c>
      <c r="D72" s="13" t="s">
        <v>109</v>
      </c>
      <c r="E72" s="11" t="s">
        <v>13</v>
      </c>
      <c r="F72" s="14" t="s">
        <v>10</v>
      </c>
      <c r="G72" s="12" t="s">
        <v>4</v>
      </c>
      <c r="H72" s="11" t="s">
        <v>3</v>
      </c>
      <c r="I72" s="10">
        <v>7</v>
      </c>
      <c r="J72" s="9">
        <v>60</v>
      </c>
      <c r="K72" s="9" t="s">
        <v>2</v>
      </c>
      <c r="L72" s="9"/>
    </row>
    <row r="73" spans="1:13" ht="25.5">
      <c r="B73" s="12" t="s">
        <v>108</v>
      </c>
      <c r="C73" s="14" t="s">
        <v>107</v>
      </c>
      <c r="D73" s="13" t="s">
        <v>106</v>
      </c>
      <c r="E73" s="11" t="s">
        <v>6</v>
      </c>
      <c r="F73" s="14" t="s">
        <v>5</v>
      </c>
      <c r="G73" s="12" t="s">
        <v>4</v>
      </c>
      <c r="H73" s="11" t="s">
        <v>3</v>
      </c>
      <c r="I73" s="10">
        <v>7</v>
      </c>
      <c r="J73" s="9"/>
      <c r="K73" s="9" t="s">
        <v>2</v>
      </c>
      <c r="L73" s="9"/>
    </row>
    <row r="74" spans="1:13">
      <c r="B74" s="12" t="s">
        <v>105</v>
      </c>
      <c r="C74" s="14" t="s">
        <v>104</v>
      </c>
      <c r="D74" s="13" t="s">
        <v>103</v>
      </c>
      <c r="E74" s="11" t="s">
        <v>13</v>
      </c>
      <c r="F74" s="14" t="s">
        <v>10</v>
      </c>
      <c r="G74" s="12" t="s">
        <v>4</v>
      </c>
      <c r="H74" s="11" t="s">
        <v>3</v>
      </c>
      <c r="I74" s="10">
        <v>8</v>
      </c>
      <c r="J74" s="9">
        <v>60</v>
      </c>
      <c r="K74" s="9" t="s">
        <v>2</v>
      </c>
      <c r="L74" s="9"/>
    </row>
    <row r="76" spans="1:13">
      <c r="F76" s="50"/>
      <c r="G76" s="46"/>
      <c r="H76" s="8" t="s">
        <v>1</v>
      </c>
      <c r="I76" s="7">
        <v>5</v>
      </c>
      <c r="J76" s="47"/>
      <c r="K76" s="47"/>
      <c r="L76" s="47">
        <f>SUM(L3,L6:L7,L18:L20,L32,L36,L42,L48:L50,L55,L64,L68:L69,L71)</f>
        <v>20</v>
      </c>
      <c r="M76" s="6"/>
    </row>
    <row r="77" spans="1:13">
      <c r="F77" s="50"/>
      <c r="G77" s="46"/>
      <c r="H77" s="8" t="s">
        <v>1</v>
      </c>
      <c r="I77" s="7">
        <v>6</v>
      </c>
      <c r="J77" s="47"/>
      <c r="K77" s="47"/>
      <c r="L77" s="47">
        <f>SUM(L43+L44+L45)</f>
        <v>0</v>
      </c>
      <c r="M77" s="6"/>
    </row>
    <row r="78" spans="1:13">
      <c r="G78" s="46"/>
      <c r="H78" s="8" t="s">
        <v>1</v>
      </c>
      <c r="I78" s="7">
        <v>7</v>
      </c>
      <c r="J78" s="47"/>
      <c r="K78" s="47"/>
      <c r="L78" s="47">
        <f>SUM(L4,L13,L15,L21:L21,L28,L46,L51,L56,L65,L38,L12)</f>
        <v>20</v>
      </c>
    </row>
    <row r="79" spans="1:13">
      <c r="G79" s="46"/>
      <c r="H79" s="8" t="s">
        <v>1</v>
      </c>
      <c r="I79" s="7">
        <v>8</v>
      </c>
      <c r="J79" s="47"/>
      <c r="K79" s="47"/>
      <c r="L79" s="47">
        <f>SUM(L9:L10,L16,L23:L24,L26:L26,L30,L34,L39:L40,L52:L53,L57,L66,L74)</f>
        <v>20</v>
      </c>
    </row>
    <row r="80" spans="1:13">
      <c r="G80" s="46"/>
      <c r="H80" s="49" t="s">
        <v>0</v>
      </c>
      <c r="I80" s="47"/>
      <c r="J80" s="47"/>
      <c r="K80" s="47"/>
      <c r="L80" s="47">
        <f>SUM(L76:L79)</f>
        <v>60</v>
      </c>
    </row>
    <row r="81" spans="7:12">
      <c r="G81" s="45"/>
      <c r="H81" s="48" t="s">
        <v>102</v>
      </c>
      <c r="I81" s="44"/>
      <c r="J81" s="44"/>
      <c r="K81" s="44"/>
      <c r="L81" s="45"/>
    </row>
    <row r="89" spans="7:12">
      <c r="G89" s="45"/>
      <c r="H89" s="45"/>
      <c r="I89" s="44"/>
      <c r="J89" s="44"/>
      <c r="K89" s="44"/>
      <c r="L89" s="45"/>
    </row>
    <row r="90" spans="7:12">
      <c r="G90" s="46"/>
      <c r="H90" s="45"/>
      <c r="I90" s="44"/>
      <c r="J90" s="44"/>
      <c r="K90" s="44"/>
      <c r="L90" s="47"/>
    </row>
    <row r="91" spans="7:12">
      <c r="G91" s="46"/>
      <c r="H91" s="45"/>
      <c r="I91" s="44"/>
      <c r="J91" s="44"/>
      <c r="K91" s="44"/>
      <c r="L91" s="44"/>
    </row>
  </sheetData>
  <autoFilter ref="A1:L74"/>
  <pageMargins left="0.7" right="0.7" top="0.75" bottom="0.75" header="0.3" footer="0.3"/>
  <pageSetup paperSize="9" scale="41" fitToHeight="0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7"/>
  <sheetViews>
    <sheetView zoomScale="120" zoomScaleNormal="120" workbookViewId="0">
      <pane ySplit="1" topLeftCell="A8" activePane="bottomLeft" state="frozen"/>
      <selection activeCell="C6" sqref="C6"/>
      <selection pane="bottomLeft" activeCell="B27" sqref="B27"/>
    </sheetView>
  </sheetViews>
  <sheetFormatPr defaultColWidth="8.85546875" defaultRowHeight="15"/>
  <cols>
    <col min="1" max="1" width="11" customWidth="1"/>
    <col min="2" max="2" width="23.42578125" bestFit="1" customWidth="1"/>
    <col min="3" max="3" width="59" style="3" bestFit="1" customWidth="1"/>
    <col min="4" max="4" width="12" style="2" bestFit="1" customWidth="1"/>
    <col min="5" max="5" width="13.42578125" bestFit="1" customWidth="1"/>
    <col min="6" max="6" width="17" bestFit="1" customWidth="1"/>
    <col min="7" max="7" width="10.42578125" bestFit="1" customWidth="1"/>
    <col min="8" max="8" width="7.42578125" bestFit="1" customWidth="1"/>
    <col min="9" max="9" width="9.5703125" style="1" customWidth="1"/>
    <col min="10" max="10" width="7.42578125" style="1" bestFit="1" customWidth="1"/>
    <col min="11" max="11" width="4.140625" style="1" bestFit="1" customWidth="1"/>
    <col min="12" max="12" width="11.5703125" bestFit="1" customWidth="1"/>
  </cols>
  <sheetData>
    <row r="1" spans="1:12">
      <c r="A1" s="43" t="s">
        <v>101</v>
      </c>
      <c r="B1" s="20" t="s">
        <v>100</v>
      </c>
      <c r="C1" s="42" t="s">
        <v>99</v>
      </c>
      <c r="D1" s="41" t="s">
        <v>98</v>
      </c>
      <c r="E1" s="20" t="s">
        <v>97</v>
      </c>
      <c r="F1" s="20" t="s">
        <v>96</v>
      </c>
      <c r="G1" s="20" t="s">
        <v>95</v>
      </c>
      <c r="H1" s="20" t="s">
        <v>94</v>
      </c>
      <c r="I1" s="40" t="s">
        <v>93</v>
      </c>
      <c r="J1" s="40" t="s">
        <v>92</v>
      </c>
      <c r="K1" s="40" t="s">
        <v>91</v>
      </c>
      <c r="L1" s="40" t="s">
        <v>90</v>
      </c>
    </row>
    <row r="2" spans="1:12">
      <c r="A2" s="22" t="s">
        <v>89</v>
      </c>
      <c r="B2" s="22"/>
      <c r="C2" s="35"/>
      <c r="D2" s="34" t="s">
        <v>88</v>
      </c>
      <c r="E2" s="22"/>
      <c r="F2" s="22"/>
      <c r="G2" s="22" t="s">
        <v>16</v>
      </c>
      <c r="H2" s="22"/>
      <c r="I2" s="33"/>
      <c r="J2" s="33"/>
      <c r="K2" s="33" t="s">
        <v>2</v>
      </c>
      <c r="L2" s="33">
        <f>SUM(L3:L8)</f>
        <v>14</v>
      </c>
    </row>
    <row r="3" spans="1:12">
      <c r="B3" s="12" t="s">
        <v>87</v>
      </c>
      <c r="C3" s="14" t="s">
        <v>86</v>
      </c>
      <c r="D3" s="13">
        <v>1</v>
      </c>
      <c r="E3" s="12"/>
      <c r="F3" s="12" t="s">
        <v>26</v>
      </c>
      <c r="G3" s="12" t="s">
        <v>4</v>
      </c>
      <c r="H3" s="12" t="s">
        <v>3</v>
      </c>
      <c r="I3" s="10">
        <v>11</v>
      </c>
      <c r="J3" s="10"/>
      <c r="K3" s="10" t="s">
        <v>2</v>
      </c>
      <c r="L3" s="10">
        <v>2</v>
      </c>
    </row>
    <row r="4" spans="1:12">
      <c r="B4" s="29" t="s">
        <v>82</v>
      </c>
      <c r="C4" s="32" t="s">
        <v>85</v>
      </c>
      <c r="D4" s="29" t="s">
        <v>84</v>
      </c>
      <c r="E4" s="29"/>
      <c r="F4" s="29" t="s">
        <v>83</v>
      </c>
      <c r="G4" s="29" t="s">
        <v>4</v>
      </c>
      <c r="H4" s="29" t="s">
        <v>3</v>
      </c>
      <c r="I4" s="30">
        <v>10</v>
      </c>
      <c r="J4" s="30">
        <v>75</v>
      </c>
      <c r="K4" s="30" t="s">
        <v>2</v>
      </c>
      <c r="L4" s="30">
        <v>2</v>
      </c>
    </row>
    <row r="5" spans="1:12">
      <c r="B5" s="38" t="s">
        <v>82</v>
      </c>
      <c r="C5" s="39" t="s">
        <v>81</v>
      </c>
      <c r="D5" s="38" t="s">
        <v>80</v>
      </c>
      <c r="E5" s="38"/>
      <c r="F5" s="38" t="s">
        <v>40</v>
      </c>
      <c r="G5" s="38" t="s">
        <v>4</v>
      </c>
      <c r="H5" s="38" t="s">
        <v>3</v>
      </c>
      <c r="I5" s="7">
        <v>11</v>
      </c>
      <c r="J5" s="7"/>
      <c r="K5" s="7" t="s">
        <v>2</v>
      </c>
      <c r="L5" s="7">
        <v>2</v>
      </c>
    </row>
    <row r="6" spans="1:12" ht="51">
      <c r="B6" s="29" t="s">
        <v>79</v>
      </c>
      <c r="C6" s="32" t="s">
        <v>78</v>
      </c>
      <c r="D6" s="29" t="s">
        <v>77</v>
      </c>
      <c r="E6" s="29"/>
      <c r="F6" s="37" t="s">
        <v>76</v>
      </c>
      <c r="G6" s="29" t="s">
        <v>4</v>
      </c>
      <c r="H6" s="29" t="s">
        <v>3</v>
      </c>
      <c r="I6" s="30">
        <v>11</v>
      </c>
      <c r="J6" s="30">
        <v>75</v>
      </c>
      <c r="K6" s="30" t="s">
        <v>64</v>
      </c>
      <c r="L6" s="30">
        <v>4</v>
      </c>
    </row>
    <row r="7" spans="1:12">
      <c r="B7" s="26" t="s">
        <v>75</v>
      </c>
      <c r="C7" s="39" t="s">
        <v>74</v>
      </c>
      <c r="D7" s="38" t="s">
        <v>73</v>
      </c>
      <c r="E7" s="38"/>
      <c r="F7" s="38" t="s">
        <v>40</v>
      </c>
      <c r="G7" s="38" t="s">
        <v>4</v>
      </c>
      <c r="H7" s="38" t="s">
        <v>3</v>
      </c>
      <c r="I7" s="7">
        <v>11</v>
      </c>
      <c r="J7" s="7"/>
      <c r="K7" s="7" t="s">
        <v>2</v>
      </c>
      <c r="L7" s="7">
        <v>2</v>
      </c>
    </row>
    <row r="8" spans="1:12">
      <c r="B8" s="12" t="s">
        <v>72</v>
      </c>
      <c r="C8" s="14" t="s">
        <v>71</v>
      </c>
      <c r="D8" s="13">
        <v>6</v>
      </c>
      <c r="E8" s="12"/>
      <c r="F8" s="12" t="s">
        <v>40</v>
      </c>
      <c r="G8" s="12" t="s">
        <v>4</v>
      </c>
      <c r="H8" s="12" t="s">
        <v>70</v>
      </c>
      <c r="I8" s="10">
        <v>11</v>
      </c>
      <c r="J8" s="10"/>
      <c r="K8" s="10" t="s">
        <v>2</v>
      </c>
      <c r="L8" s="10">
        <v>2</v>
      </c>
    </row>
    <row r="9" spans="1:12">
      <c r="A9" s="22" t="s">
        <v>69</v>
      </c>
      <c r="B9" s="22"/>
      <c r="C9" s="35"/>
      <c r="D9" s="34" t="s">
        <v>68</v>
      </c>
      <c r="E9" s="22"/>
      <c r="F9" s="22"/>
      <c r="G9" s="22" t="s">
        <v>16</v>
      </c>
      <c r="H9" s="22"/>
      <c r="I9" s="33"/>
      <c r="J9" s="33"/>
      <c r="K9" s="33" t="s">
        <v>2</v>
      </c>
      <c r="L9" s="33">
        <f>SUM(L10:L13)</f>
        <v>10</v>
      </c>
    </row>
    <row r="10" spans="1:12" ht="38.25">
      <c r="B10" s="29" t="s">
        <v>67</v>
      </c>
      <c r="C10" s="32" t="s">
        <v>66</v>
      </c>
      <c r="D10" s="31">
        <v>1</v>
      </c>
      <c r="E10" s="29" t="s">
        <v>27</v>
      </c>
      <c r="F10" s="37" t="s">
        <v>65</v>
      </c>
      <c r="G10" s="29" t="s">
        <v>4</v>
      </c>
      <c r="H10" s="29" t="s">
        <v>3</v>
      </c>
      <c r="I10" s="30">
        <v>10</v>
      </c>
      <c r="J10" s="30">
        <v>75</v>
      </c>
      <c r="K10" s="30" t="s">
        <v>64</v>
      </c>
      <c r="L10" s="30">
        <v>4</v>
      </c>
    </row>
    <row r="11" spans="1:12">
      <c r="B11" s="12" t="s">
        <v>63</v>
      </c>
      <c r="C11" s="14" t="s">
        <v>62</v>
      </c>
      <c r="D11" s="13">
        <v>2</v>
      </c>
      <c r="E11" s="12" t="s">
        <v>27</v>
      </c>
      <c r="F11" s="12" t="s">
        <v>56</v>
      </c>
      <c r="G11" s="12" t="s">
        <v>25</v>
      </c>
      <c r="H11" s="12" t="s">
        <v>3</v>
      </c>
      <c r="I11" s="10">
        <v>10</v>
      </c>
      <c r="J11" s="10"/>
      <c r="K11" s="10" t="s">
        <v>2</v>
      </c>
      <c r="L11" s="10">
        <v>3</v>
      </c>
    </row>
    <row r="12" spans="1:12">
      <c r="B12" s="12" t="s">
        <v>61</v>
      </c>
      <c r="C12" s="14" t="s">
        <v>60</v>
      </c>
      <c r="D12" s="13">
        <v>3</v>
      </c>
      <c r="E12" s="12" t="s">
        <v>27</v>
      </c>
      <c r="F12" s="12" t="s">
        <v>59</v>
      </c>
      <c r="G12" s="12" t="s">
        <v>4</v>
      </c>
      <c r="H12" s="12" t="s">
        <v>3</v>
      </c>
      <c r="I12" s="10">
        <v>11</v>
      </c>
      <c r="J12" s="10"/>
      <c r="K12" s="10" t="s">
        <v>2</v>
      </c>
      <c r="L12" s="10">
        <v>2</v>
      </c>
    </row>
    <row r="13" spans="1:12">
      <c r="B13" s="12" t="s">
        <v>58</v>
      </c>
      <c r="C13" s="14" t="s">
        <v>57</v>
      </c>
      <c r="D13" s="13">
        <v>4</v>
      </c>
      <c r="E13" s="12" t="s">
        <v>27</v>
      </c>
      <c r="F13" s="12" t="s">
        <v>56</v>
      </c>
      <c r="G13" s="12" t="s">
        <v>25</v>
      </c>
      <c r="H13" s="12" t="s">
        <v>3</v>
      </c>
      <c r="I13" s="10">
        <v>11</v>
      </c>
      <c r="J13" s="10"/>
      <c r="K13" s="10" t="s">
        <v>2</v>
      </c>
      <c r="L13" s="10">
        <v>1</v>
      </c>
    </row>
    <row r="14" spans="1:12">
      <c r="A14" s="22" t="s">
        <v>55</v>
      </c>
      <c r="B14" s="22"/>
      <c r="C14" s="35"/>
      <c r="D14" s="34" t="s">
        <v>54</v>
      </c>
      <c r="E14" s="22"/>
      <c r="F14" s="22"/>
      <c r="G14" s="22" t="s">
        <v>16</v>
      </c>
      <c r="H14" s="22"/>
      <c r="I14" s="33"/>
      <c r="J14" s="33"/>
      <c r="K14" s="33" t="s">
        <v>2</v>
      </c>
      <c r="L14" s="33">
        <f>SUM(L15:L18)</f>
        <v>4</v>
      </c>
    </row>
    <row r="15" spans="1:12">
      <c r="B15" s="12" t="s">
        <v>53</v>
      </c>
      <c r="C15" s="14" t="s">
        <v>48</v>
      </c>
      <c r="D15" s="13">
        <v>1</v>
      </c>
      <c r="E15" s="12" t="s">
        <v>30</v>
      </c>
      <c r="F15" s="12" t="s">
        <v>50</v>
      </c>
      <c r="G15" s="12" t="s">
        <v>25</v>
      </c>
      <c r="H15" s="12" t="s">
        <v>3</v>
      </c>
      <c r="I15" s="10">
        <v>10</v>
      </c>
      <c r="J15" s="10"/>
      <c r="K15" s="10" t="s">
        <v>2</v>
      </c>
      <c r="L15" s="10">
        <v>1</v>
      </c>
    </row>
    <row r="16" spans="1:12">
      <c r="B16" s="12" t="s">
        <v>52</v>
      </c>
      <c r="C16" s="14" t="s">
        <v>48</v>
      </c>
      <c r="D16" s="13">
        <v>2</v>
      </c>
      <c r="E16" s="12" t="s">
        <v>30</v>
      </c>
      <c r="F16" s="12" t="s">
        <v>40</v>
      </c>
      <c r="G16" s="12" t="s">
        <v>4</v>
      </c>
      <c r="H16" s="12" t="s">
        <v>3</v>
      </c>
      <c r="I16" s="10">
        <v>10</v>
      </c>
      <c r="J16" s="10"/>
      <c r="K16" s="10" t="s">
        <v>2</v>
      </c>
      <c r="L16" s="10">
        <v>1</v>
      </c>
    </row>
    <row r="17" spans="1:12">
      <c r="B17" s="12" t="s">
        <v>51</v>
      </c>
      <c r="C17" s="14" t="s">
        <v>48</v>
      </c>
      <c r="D17" s="13">
        <v>3</v>
      </c>
      <c r="E17" s="12" t="s">
        <v>30</v>
      </c>
      <c r="F17" s="12" t="s">
        <v>50</v>
      </c>
      <c r="G17" s="12" t="s">
        <v>25</v>
      </c>
      <c r="H17" s="12" t="s">
        <v>3</v>
      </c>
      <c r="I17" s="10">
        <v>11</v>
      </c>
      <c r="J17" s="10"/>
      <c r="K17" s="10" t="s">
        <v>2</v>
      </c>
      <c r="L17" s="10">
        <v>1</v>
      </c>
    </row>
    <row r="18" spans="1:12">
      <c r="B18" s="12" t="s">
        <v>49</v>
      </c>
      <c r="C18" s="14" t="s">
        <v>48</v>
      </c>
      <c r="D18" s="13">
        <v>4</v>
      </c>
      <c r="E18" s="12" t="s">
        <v>30</v>
      </c>
      <c r="F18" s="12" t="s">
        <v>40</v>
      </c>
      <c r="G18" s="12" t="s">
        <v>4</v>
      </c>
      <c r="H18" s="12" t="s">
        <v>3</v>
      </c>
      <c r="I18" s="10">
        <v>11</v>
      </c>
      <c r="J18" s="10"/>
      <c r="K18" s="10" t="s">
        <v>2</v>
      </c>
      <c r="L18" s="10">
        <v>1</v>
      </c>
    </row>
    <row r="19" spans="1:12">
      <c r="A19" s="22" t="s">
        <v>47</v>
      </c>
      <c r="B19" s="22"/>
      <c r="C19" s="35"/>
      <c r="D19" s="34" t="s">
        <v>46</v>
      </c>
      <c r="E19" s="22"/>
      <c r="F19" s="22"/>
      <c r="G19" s="22" t="s">
        <v>16</v>
      </c>
      <c r="H19" s="22"/>
      <c r="I19" s="33"/>
      <c r="J19" s="33"/>
      <c r="K19" s="33" t="s">
        <v>2</v>
      </c>
      <c r="L19" s="33">
        <f>SUM(L20:L21)</f>
        <v>6</v>
      </c>
    </row>
    <row r="20" spans="1:12" ht="25.5">
      <c r="B20" s="12" t="s">
        <v>45</v>
      </c>
      <c r="C20" s="14" t="s">
        <v>44</v>
      </c>
      <c r="D20" s="13">
        <v>1</v>
      </c>
      <c r="E20" s="12" t="s">
        <v>41</v>
      </c>
      <c r="F20" s="12" t="s">
        <v>40</v>
      </c>
      <c r="G20" s="12" t="s">
        <v>4</v>
      </c>
      <c r="H20" s="12" t="s">
        <v>3</v>
      </c>
      <c r="I20" s="10">
        <v>10</v>
      </c>
      <c r="J20" s="10"/>
      <c r="K20" s="10" t="s">
        <v>2</v>
      </c>
      <c r="L20" s="10">
        <v>3</v>
      </c>
    </row>
    <row r="21" spans="1:12" ht="25.5">
      <c r="B21" s="26" t="s">
        <v>43</v>
      </c>
      <c r="C21" s="28" t="s">
        <v>42</v>
      </c>
      <c r="D21" s="27">
        <v>2</v>
      </c>
      <c r="E21" s="26" t="s">
        <v>41</v>
      </c>
      <c r="F21" s="36" t="s">
        <v>40</v>
      </c>
      <c r="G21" s="26" t="s">
        <v>4</v>
      </c>
      <c r="H21" s="26" t="s">
        <v>3</v>
      </c>
      <c r="I21" s="25">
        <v>11</v>
      </c>
      <c r="J21" s="25"/>
      <c r="K21" s="25" t="s">
        <v>2</v>
      </c>
      <c r="L21" s="25">
        <v>3</v>
      </c>
    </row>
    <row r="22" spans="1:12">
      <c r="A22" s="22" t="s">
        <v>39</v>
      </c>
      <c r="B22" s="22"/>
      <c r="C22" s="35"/>
      <c r="D22" s="34" t="s">
        <v>38</v>
      </c>
      <c r="E22" s="22"/>
      <c r="F22" s="22"/>
      <c r="G22" s="22" t="s">
        <v>16</v>
      </c>
      <c r="H22" s="22"/>
      <c r="I22" s="33"/>
      <c r="J22" s="33"/>
      <c r="K22" s="33" t="s">
        <v>2</v>
      </c>
      <c r="L22" s="33">
        <f>SUM(L23:L24)</f>
        <v>4</v>
      </c>
    </row>
    <row r="23" spans="1:12" ht="25.5">
      <c r="B23" s="14" t="s">
        <v>37</v>
      </c>
      <c r="C23" s="14" t="s">
        <v>36</v>
      </c>
      <c r="D23" s="13">
        <v>1</v>
      </c>
      <c r="E23" s="12" t="s">
        <v>30</v>
      </c>
      <c r="F23" s="36" t="s">
        <v>35</v>
      </c>
      <c r="G23" s="12" t="s">
        <v>4</v>
      </c>
      <c r="H23" s="12" t="s">
        <v>3</v>
      </c>
      <c r="I23" s="10">
        <v>10</v>
      </c>
      <c r="J23" s="10"/>
      <c r="K23" s="25" t="s">
        <v>2</v>
      </c>
      <c r="L23" s="10">
        <v>2</v>
      </c>
    </row>
    <row r="24" spans="1:12" ht="25.5">
      <c r="B24" s="28" t="s">
        <v>37</v>
      </c>
      <c r="C24" s="28" t="s">
        <v>36</v>
      </c>
      <c r="D24" s="27">
        <v>2</v>
      </c>
      <c r="E24" s="26" t="s">
        <v>30</v>
      </c>
      <c r="F24" s="28" t="s">
        <v>35</v>
      </c>
      <c r="G24" s="26" t="s">
        <v>4</v>
      </c>
      <c r="H24" s="26" t="s">
        <v>3</v>
      </c>
      <c r="I24" s="25">
        <v>11</v>
      </c>
      <c r="J24" s="25"/>
      <c r="K24" s="25" t="s">
        <v>2</v>
      </c>
      <c r="L24" s="25">
        <v>2</v>
      </c>
    </row>
    <row r="25" spans="1:12">
      <c r="A25" s="22" t="s">
        <v>34</v>
      </c>
      <c r="B25" s="22"/>
      <c r="C25" s="35"/>
      <c r="D25" s="34" t="s">
        <v>33</v>
      </c>
      <c r="E25" s="22"/>
      <c r="F25" s="22"/>
      <c r="G25" s="22" t="s">
        <v>16</v>
      </c>
      <c r="H25" s="22"/>
      <c r="I25" s="33"/>
      <c r="J25" s="33"/>
      <c r="K25" s="33" t="s">
        <v>2</v>
      </c>
      <c r="L25" s="33">
        <f>SUM(L26:L27)</f>
        <v>2</v>
      </c>
    </row>
    <row r="26" spans="1:12">
      <c r="B26" s="29" t="s">
        <v>32</v>
      </c>
      <c r="C26" s="32" t="s">
        <v>31</v>
      </c>
      <c r="D26" s="31">
        <v>1</v>
      </c>
      <c r="E26" s="29" t="s">
        <v>30</v>
      </c>
      <c r="F26" s="29" t="s">
        <v>26</v>
      </c>
      <c r="G26" s="29" t="s">
        <v>25</v>
      </c>
      <c r="H26" s="29" t="s">
        <v>3</v>
      </c>
      <c r="I26" s="30">
        <v>11</v>
      </c>
      <c r="J26" s="30"/>
      <c r="K26" s="30" t="s">
        <v>2</v>
      </c>
      <c r="L26" s="30">
        <v>1</v>
      </c>
    </row>
    <row r="27" spans="1:12">
      <c r="B27" s="29" t="s">
        <v>29</v>
      </c>
      <c r="C27" s="28" t="s">
        <v>28</v>
      </c>
      <c r="D27" s="27">
        <v>2</v>
      </c>
      <c r="E27" s="26" t="s">
        <v>27</v>
      </c>
      <c r="F27" s="26" t="s">
        <v>26</v>
      </c>
      <c r="G27" s="26" t="s">
        <v>25</v>
      </c>
      <c r="H27" s="26" t="s">
        <v>3</v>
      </c>
      <c r="I27" s="25">
        <v>11</v>
      </c>
      <c r="J27" s="25"/>
      <c r="K27" s="25" t="s">
        <v>2</v>
      </c>
      <c r="L27" s="25">
        <v>1</v>
      </c>
    </row>
    <row r="28" spans="1:12">
      <c r="A28" s="17" t="s">
        <v>24</v>
      </c>
      <c r="B28" s="17"/>
      <c r="C28" s="24"/>
      <c r="D28" s="23" t="s">
        <v>23</v>
      </c>
      <c r="E28" s="17"/>
      <c r="F28" s="17"/>
      <c r="G28" s="22" t="s">
        <v>16</v>
      </c>
      <c r="H28" s="17"/>
      <c r="I28" s="21"/>
      <c r="J28" s="21"/>
      <c r="K28" s="21" t="s">
        <v>2</v>
      </c>
      <c r="L28" s="21">
        <f>SUM(L29)</f>
        <v>0</v>
      </c>
    </row>
    <row r="29" spans="1:12">
      <c r="B29" s="12" t="s">
        <v>22</v>
      </c>
      <c r="C29" s="14" t="s">
        <v>21</v>
      </c>
      <c r="D29" s="13">
        <v>1</v>
      </c>
      <c r="E29" s="12" t="s">
        <v>20</v>
      </c>
      <c r="F29" s="12" t="s">
        <v>19</v>
      </c>
      <c r="G29" s="12" t="s">
        <v>4</v>
      </c>
      <c r="H29" s="12" t="s">
        <v>3</v>
      </c>
      <c r="I29" s="10">
        <v>10</v>
      </c>
      <c r="J29" s="10">
        <v>90</v>
      </c>
      <c r="K29" s="10" t="s">
        <v>2</v>
      </c>
      <c r="L29" s="20"/>
    </row>
    <row r="30" spans="1:12">
      <c r="A30" s="16" t="s">
        <v>18</v>
      </c>
      <c r="B30" s="16"/>
      <c r="C30" s="19"/>
      <c r="D30" s="18" t="s">
        <v>17</v>
      </c>
      <c r="E30" s="16"/>
      <c r="F30" s="16"/>
      <c r="G30" s="17" t="s">
        <v>16</v>
      </c>
      <c r="H30" s="16"/>
      <c r="I30" s="15"/>
      <c r="J30" s="15"/>
      <c r="K30" s="15" t="s">
        <v>2</v>
      </c>
      <c r="L30" s="15">
        <f>SUM(L31:L34)</f>
        <v>0</v>
      </c>
    </row>
    <row r="31" spans="1:12" ht="25.5">
      <c r="B31" s="12" t="s">
        <v>15</v>
      </c>
      <c r="C31" s="14" t="s">
        <v>14</v>
      </c>
      <c r="D31" s="13">
        <v>1</v>
      </c>
      <c r="E31" s="11" t="s">
        <v>13</v>
      </c>
      <c r="F31" s="12" t="s">
        <v>5</v>
      </c>
      <c r="G31" s="12" t="s">
        <v>4</v>
      </c>
      <c r="H31" s="12" t="s">
        <v>3</v>
      </c>
      <c r="I31" s="9">
        <v>10</v>
      </c>
      <c r="J31" s="10"/>
      <c r="K31" s="9" t="s">
        <v>2</v>
      </c>
      <c r="L31" s="9"/>
    </row>
    <row r="32" spans="1:12">
      <c r="B32" s="12" t="s">
        <v>12</v>
      </c>
      <c r="C32" s="14" t="s">
        <v>11</v>
      </c>
      <c r="D32" s="13">
        <v>2</v>
      </c>
      <c r="E32" s="11" t="s">
        <v>6</v>
      </c>
      <c r="F32" s="12" t="s">
        <v>10</v>
      </c>
      <c r="G32" s="12" t="s">
        <v>9</v>
      </c>
      <c r="H32" s="11" t="s">
        <v>3</v>
      </c>
      <c r="I32" s="9">
        <v>10</v>
      </c>
      <c r="J32" s="10">
        <v>75</v>
      </c>
      <c r="K32" s="9" t="s">
        <v>2</v>
      </c>
      <c r="L32" s="9"/>
    </row>
    <row r="33" spans="2:12" ht="25.5">
      <c r="B33" s="12" t="s">
        <v>8</v>
      </c>
      <c r="C33" s="14" t="s">
        <v>7</v>
      </c>
      <c r="D33" s="13">
        <v>3</v>
      </c>
      <c r="E33" s="11" t="s">
        <v>6</v>
      </c>
      <c r="F33" s="12" t="s">
        <v>5</v>
      </c>
      <c r="G33" s="12" t="s">
        <v>4</v>
      </c>
      <c r="H33" s="11" t="s">
        <v>3</v>
      </c>
      <c r="I33" s="9">
        <v>10</v>
      </c>
      <c r="J33" s="10"/>
      <c r="K33" s="9" t="s">
        <v>2</v>
      </c>
      <c r="L33" s="9"/>
    </row>
    <row r="35" spans="2:12">
      <c r="G35" s="6"/>
      <c r="H35" s="8" t="s">
        <v>1</v>
      </c>
      <c r="I35" s="7">
        <v>10</v>
      </c>
      <c r="J35" s="4"/>
      <c r="K35" s="4"/>
      <c r="L35" s="4" t="e">
        <f>SUM(L6,L10:L11,L15,L20,#REF!)</f>
        <v>#REF!</v>
      </c>
    </row>
    <row r="36" spans="2:12">
      <c r="G36" s="6"/>
      <c r="H36" s="8" t="s">
        <v>1</v>
      </c>
      <c r="I36" s="7">
        <v>11</v>
      </c>
      <c r="J36" s="4"/>
      <c r="K36" s="4"/>
      <c r="L36" s="4">
        <f>SUM(L3:L4,L7:L8,L12:L13,L18,L21,L23:L24,L26:L27)</f>
        <v>21</v>
      </c>
    </row>
    <row r="37" spans="2:12">
      <c r="G37" s="6"/>
      <c r="H37" s="5" t="s">
        <v>0</v>
      </c>
      <c r="I37" s="4"/>
      <c r="J37" s="4"/>
      <c r="K37" s="4"/>
      <c r="L37" s="4" t="e">
        <f>SUM(L35:L36)</f>
        <v>#REF!</v>
      </c>
    </row>
  </sheetData>
  <autoFilter ref="A1:L33"/>
  <pageMargins left="0.7" right="0.7" top="0.75" bottom="0.75" header="0.3" footer="0.3"/>
  <pageSetup paperSize="9" scale="66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D3052D5D262C4B9C2AD0D0EFAB3B4B" ma:contentTypeVersion="14" ma:contentTypeDescription="Een nieuw document maken." ma:contentTypeScope="" ma:versionID="48735d94085642d6cd55f301b5c620e1">
  <xsd:schema xmlns:xsd="http://www.w3.org/2001/XMLSchema" xmlns:xs="http://www.w3.org/2001/XMLSchema" xmlns:p="http://schemas.microsoft.com/office/2006/metadata/properties" xmlns:ns3="6d9bb858-db34-4068-9875-a75054a7759e" xmlns:ns4="0f3d3d42-1309-41cf-b83e-c75a0c02116d" targetNamespace="http://schemas.microsoft.com/office/2006/metadata/properties" ma:root="true" ma:fieldsID="9e32d22fc447e68335670a6a5e7647a1" ns3:_="" ns4:_="">
    <xsd:import namespace="6d9bb858-db34-4068-9875-a75054a7759e"/>
    <xsd:import namespace="0f3d3d42-1309-41cf-b83e-c75a0c02116d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9bb858-db34-4068-9875-a75054a7759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int-hash delen" ma:description="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3d42-1309-41cf-b83e-c75a0c0211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CCF1ED5-30BA-40BA-A1DD-D37A576D2F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9bb858-db34-4068-9875-a75054a7759e"/>
    <ds:schemaRef ds:uri="0f3d3d42-1309-41cf-b83e-c75a0c021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E10CA-FF22-4309-B715-BEFE31AD6F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2EC052-874E-4E92-9929-5542638A280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0f3d3d42-1309-41cf-b83e-c75a0c02116d"/>
    <ds:schemaRef ds:uri="6d9bb858-db34-4068-9875-a75054a7759e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Toetsplan leerjaar 1</vt:lpstr>
      <vt:lpstr>Toetsplan leerjaar 2</vt:lpstr>
      <vt:lpstr>Toetsplan leerjaar 3</vt:lpstr>
    </vt:vector>
  </TitlesOfParts>
  <Company>HC-VLC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Brand, C.H. (BrC)</dc:creator>
  <cp:lastModifiedBy>Brand, C.H. (BrC)</cp:lastModifiedBy>
  <dcterms:created xsi:type="dcterms:W3CDTF">2022-05-12T07:54:13Z</dcterms:created>
  <dcterms:modified xsi:type="dcterms:W3CDTF">2022-05-12T07:57:59Z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0x0101001BD3052D5D262C4B9C2AD0D0EFAB3B4B</vt:lpwstr>
  </property>
</Properties>
</file>